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4\SCU 2024\"/>
    </mc:Choice>
  </mc:AlternateContent>
  <bookViews>
    <workbookView xWindow="0" yWindow="0" windowWidth="28800" windowHeight="14310"/>
  </bookViews>
  <sheets>
    <sheet name="richieste al 20feb23" sheetId="42" r:id="rId1"/>
    <sheet name="T O T A L E  2023" sheetId="1" r:id="rId2"/>
    <sheet name="ROMAGNANO AL MONTE" sheetId="41" r:id="rId3"/>
    <sheet name="Marina di Casalvelino" sheetId="40" r:id="rId4"/>
    <sheet name="giffoni sei Casali" sheetId="39" r:id="rId5"/>
    <sheet name="BATTI LA PAGLIA" sheetId="38" r:id="rId6"/>
    <sheet name="OLIVETO CITRA" sheetId="37" r:id="rId7"/>
    <sheet name="SALENTO" sheetId="36" r:id="rId8"/>
    <sheet name="SALERNO CITTA VISIBILE" sheetId="35" r:id="rId9"/>
    <sheet name="ROSCIGNO" sheetId="34" r:id="rId10"/>
    <sheet name="CONTURSI" sheetId="33" r:id="rId11"/>
    <sheet name="VALVA" sheetId="32" r:id="rId12"/>
    <sheet name="felitto" sheetId="31" r:id="rId13"/>
    <sheet name="TORRE ORSAIA" sheetId="30" r:id="rId14"/>
    <sheet name="BARONISSI " sheetId="29" r:id="rId15"/>
    <sheet name="PIOPPI" sheetId="28" r:id="rId16"/>
    <sheet name=" " sheetId="27" r:id="rId17"/>
    <sheet name="PISCIOTTA" sheetId="26" r:id="rId18"/>
    <sheet name="CERASO" sheetId="25" r:id="rId19"/>
    <sheet name="CETARA" sheetId="24" r:id="rId20"/>
    <sheet name="A CASTELLUCCIA" sheetId="23" r:id="rId21"/>
    <sheet name="ANGRI " sheetId="22" r:id="rId22"/>
    <sheet name="MONTANO ANTILIA" sheetId="21" r:id="rId23"/>
    <sheet name="FURORE" sheetId="20" r:id="rId24"/>
    <sheet name="VIETRI SUL MARE" sheetId="19" r:id="rId25"/>
    <sheet name="ROVELLA" sheetId="18" r:id="rId26"/>
    <sheet name="BUCCINO" sheetId="17" r:id="rId27"/>
    <sheet name="CAMEROTA" sheetId="5" r:id="rId28"/>
    <sheet name="CASELLE IN PITTARI " sheetId="13" r:id="rId29"/>
    <sheet name="LAURINO" sheetId="12" r:id="rId30"/>
    <sheet name="FUTOS" sheetId="7" r:id="rId31"/>
    <sheet name="NOVI VELIA" sheetId="9" r:id="rId32"/>
    <sheet name="OLEVANO SUL TUSCIANO" sheetId="15" r:id="rId33"/>
    <sheet name="PERDIFUMO " sheetId="14" r:id="rId34"/>
    <sheet name="SANT ARSENIO" sheetId="16" r:id="rId35"/>
    <sheet name="Giffoni V.P." sheetId="2" r:id="rId36"/>
    <sheet name="SANMANGOPIEMONTE" sheetId="8" r:id="rId37"/>
    <sheet name="SARNO" sheetId="4" r:id="rId38"/>
    <sheet name="SAXUM" sheetId="10" r:id="rId39"/>
    <sheet name="SIANO" sheetId="11" r:id="rId40"/>
    <sheet name="SVILUPPAGROPOLI" sheetId="3" r:id="rId41"/>
    <sheet name="TORRACA" sheetId="6" r:id="rId42"/>
  </sheets>
  <definedNames>
    <definedName name="_xlnm._FilterDatabase" localSheetId="0" hidden="1">'richieste al 20feb23'!$A$13:$C$35</definedName>
    <definedName name="_xlnm._FilterDatabase" localSheetId="1" hidden="1">'T O T A L E  2023'!$A$22:$E$89</definedName>
    <definedName name="_xlnm.Print_Area" localSheetId="0">'richieste al 20feb23'!$A$1:$F$37</definedName>
    <definedName name="_xlnm.Print_Area" localSheetId="1">'T O T A L E  2023'!$A$1:$O$100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2" l="1"/>
  <c r="E37" i="42"/>
  <c r="D37" i="42"/>
  <c r="K95" i="1"/>
  <c r="J95" i="1"/>
  <c r="I95" i="1"/>
  <c r="E81" i="1" l="1"/>
  <c r="D99" i="1" l="1"/>
  <c r="G65" i="1" l="1"/>
  <c r="D50" i="1" l="1"/>
  <c r="G49" i="1"/>
  <c r="O99" i="1" l="1"/>
  <c r="D96" i="1" l="1"/>
  <c r="D100" i="1" s="1"/>
  <c r="G47" i="1" l="1"/>
  <c r="G46" i="1" l="1"/>
  <c r="D31" i="1" l="1"/>
  <c r="G44" i="1" l="1"/>
  <c r="D42" i="1"/>
  <c r="D14" i="1"/>
  <c r="D98" i="1" s="1"/>
  <c r="G28" i="1"/>
  <c r="N99" i="1" l="1"/>
  <c r="M99" i="1" s="1"/>
  <c r="G26" i="1" l="1"/>
  <c r="B18" i="25" l="1"/>
  <c r="G9" i="1" l="1"/>
  <c r="G8" i="1"/>
  <c r="G7" i="1"/>
  <c r="G6" i="1"/>
  <c r="G5" i="1"/>
</calcChain>
</file>

<file path=xl/sharedStrings.xml><?xml version="1.0" encoding="utf-8"?>
<sst xmlns="http://schemas.openxmlformats.org/spreadsheetml/2006/main" count="1215" uniqueCount="486">
  <si>
    <t xml:space="preserve">Pro Loco </t>
  </si>
  <si>
    <t>SARNO</t>
  </si>
  <si>
    <t>PELLEZZANO</t>
  </si>
  <si>
    <t>FUTOS</t>
  </si>
  <si>
    <t>SAN MANGO PIEMONTE</t>
  </si>
  <si>
    <t>SIANO</t>
  </si>
  <si>
    <t>MINORI</t>
  </si>
  <si>
    <t>CAMEROTA</t>
  </si>
  <si>
    <t>BUCCINO</t>
  </si>
  <si>
    <t>GENS LAVIA</t>
  </si>
  <si>
    <t>TORRACA</t>
  </si>
  <si>
    <t>GIFFONI VALLE PIANA</t>
  </si>
  <si>
    <t>ROSCIGNO</t>
  </si>
  <si>
    <t>SVILUPPAGROPOLI</t>
  </si>
  <si>
    <t>CONTURSI</t>
  </si>
  <si>
    <t>BATTI LA PAGLIA</t>
  </si>
  <si>
    <t>TESSERA</t>
  </si>
  <si>
    <t>€</t>
  </si>
  <si>
    <t>ANGRI</t>
  </si>
  <si>
    <t>BARONISSI</t>
  </si>
  <si>
    <t>CASELLE IN PITTARI</t>
  </si>
  <si>
    <t>CERASO</t>
  </si>
  <si>
    <t>COLLIANO</t>
  </si>
  <si>
    <t>CORBARA</t>
  </si>
  <si>
    <t>VALVA</t>
  </si>
  <si>
    <t>POLLA</t>
  </si>
  <si>
    <t>TORRE ORSAIA</t>
  </si>
  <si>
    <t>SALERNO CITTA' VISIBILE</t>
  </si>
  <si>
    <t>ROVELLA</t>
  </si>
  <si>
    <t>OLEVANO SUL TUSCIANO</t>
  </si>
  <si>
    <t>OLIVETO CITRA</t>
  </si>
  <si>
    <t>FELITTO</t>
  </si>
  <si>
    <t>FURORE</t>
  </si>
  <si>
    <t>GIFFONI SEI CASALI</t>
  </si>
  <si>
    <t>AULETTA</t>
  </si>
  <si>
    <t>MONTANO ANTILIA</t>
  </si>
  <si>
    <t>PISCIOTTA</t>
  </si>
  <si>
    <t>PERDIFUMO</t>
  </si>
  <si>
    <t>TRENTINARA</t>
  </si>
  <si>
    <t>MARCELLO</t>
  </si>
  <si>
    <t>MARIO</t>
  </si>
  <si>
    <t>SAXUM</t>
  </si>
  <si>
    <t>ROMAGNANO AL MONTE</t>
  </si>
  <si>
    <t>SAN GREGORIO MAGNO</t>
  </si>
  <si>
    <t>NOVI VELIA</t>
  </si>
  <si>
    <t xml:space="preserve"> </t>
  </si>
  <si>
    <t>NOTE</t>
  </si>
  <si>
    <t>inviato whatsapp</t>
  </si>
  <si>
    <t xml:space="preserve">Quietanza nr. 6 </t>
  </si>
  <si>
    <t>tessere dal nr</t>
  </si>
  <si>
    <t xml:space="preserve">al nr. </t>
  </si>
  <si>
    <t xml:space="preserve">Quietanza nr. 3 </t>
  </si>
  <si>
    <t xml:space="preserve">Quietanza nr. 8 </t>
  </si>
  <si>
    <t xml:space="preserve">Quietanza nr. 7 </t>
  </si>
  <si>
    <t xml:space="preserve">Quietanza nr. 1 </t>
  </si>
  <si>
    <t>Quietanza nr. 9</t>
  </si>
  <si>
    <t>Mario</t>
  </si>
  <si>
    <t xml:space="preserve">Quietanza nr. 5 </t>
  </si>
  <si>
    <t>Quietanza nr. 2</t>
  </si>
  <si>
    <t>Quietanza nr. 4</t>
  </si>
  <si>
    <t>SCU 2023</t>
  </si>
  <si>
    <t>"</t>
  </si>
  <si>
    <t>TESSERE SOCI</t>
  </si>
  <si>
    <t>URBS NUCERIA</t>
  </si>
  <si>
    <t>UNPLI SALERNO</t>
  </si>
  <si>
    <t>CETARA</t>
  </si>
  <si>
    <t>SARA</t>
  </si>
  <si>
    <t>tessera</t>
  </si>
  <si>
    <t>codice controllo</t>
  </si>
  <si>
    <t>MANCINO Claudio</t>
  </si>
  <si>
    <t>GALANTE Sabato</t>
  </si>
  <si>
    <t>BALESTRIERI Aniello</t>
  </si>
  <si>
    <t>CUOMO Deborah</t>
  </si>
  <si>
    <t>D'ELIA Brunella</t>
  </si>
  <si>
    <t>DI PASCALE Anna</t>
  </si>
  <si>
    <t>SCIUMANO' Elia</t>
  </si>
  <si>
    <t>DEL GAUDIO LUIGI</t>
  </si>
  <si>
    <t>CUSATI CIRO ING MAR</t>
  </si>
  <si>
    <t>CIOCIANO ANTONIO</t>
  </si>
  <si>
    <t>PRINCIPE MARIA DOMENICA</t>
  </si>
  <si>
    <t>FIORE MARILENA</t>
  </si>
  <si>
    <t>CAMMARANO POMPEO</t>
  </si>
  <si>
    <t>CAILCCHIO SALVATORE</t>
  </si>
  <si>
    <t>REVISORI</t>
  </si>
  <si>
    <t>PROBIVIRI</t>
  </si>
  <si>
    <t>SCARPITTA POMPEO</t>
  </si>
  <si>
    <t>PELLEGRINO ADELE</t>
  </si>
  <si>
    <t>CAMMARANO FERNANDO</t>
  </si>
  <si>
    <t>SATURNO RAFFAELE</t>
  </si>
  <si>
    <t>D'ANGELO CHIARA</t>
  </si>
  <si>
    <t>0679717</t>
  </si>
  <si>
    <t>0966178</t>
  </si>
  <si>
    <t>0662753</t>
  </si>
  <si>
    <t>OLIVIERI ALDO</t>
  </si>
  <si>
    <t>BARBATO MATTIA</t>
  </si>
  <si>
    <t>DI SANTI LUIGI</t>
  </si>
  <si>
    <t>PERILLO NICOLA</t>
  </si>
  <si>
    <t>BENCARDINO RAFFAELE</t>
  </si>
  <si>
    <t>SARDO VALERIA</t>
  </si>
  <si>
    <t>PIROZZI LORENA</t>
  </si>
  <si>
    <t>LUONGO GERARDO</t>
  </si>
  <si>
    <t>RUOCCO SIMONE</t>
  </si>
  <si>
    <t>CHIRICO FRANCESCO</t>
  </si>
  <si>
    <t>VALIENTE NELLO</t>
  </si>
  <si>
    <t>FATIGATI MARIA ROSARIA</t>
  </si>
  <si>
    <t>DI RUOCCO SABATINO</t>
  </si>
  <si>
    <t>TAMBASCO GIOVANNA</t>
  </si>
  <si>
    <t xml:space="preserve">GUIDA ADRIANO MARIA </t>
  </si>
  <si>
    <t>ZICARELLI PALMA</t>
  </si>
  <si>
    <t>BARRA NICOLA</t>
  </si>
  <si>
    <t>SERRA PASQUALE</t>
  </si>
  <si>
    <t>CERRATO VINCENZO</t>
  </si>
  <si>
    <t>MANFREDONIA SALVATORE</t>
  </si>
  <si>
    <t>VITOLO ANTONIO</t>
  </si>
  <si>
    <t>SIRICA ANNA</t>
  </si>
  <si>
    <t>SQUILLANTE ENRICO</t>
  </si>
  <si>
    <t>VITOLO NICOLA</t>
  </si>
  <si>
    <t>SERPE ANTONIO</t>
  </si>
  <si>
    <t>VITOLO VINCENZO</t>
  </si>
  <si>
    <t>PISANO ERNESTO</t>
  </si>
  <si>
    <t>VENTURA CANDIDO</t>
  </si>
  <si>
    <t>CITRO CARMELA</t>
  </si>
  <si>
    <t>ESPOSITO GERARDO</t>
  </si>
  <si>
    <t>MUSTO MAURIZIO</t>
  </si>
  <si>
    <t>GUZZO TIZIANA</t>
  </si>
  <si>
    <t>MUSTO GAETANO</t>
  </si>
  <si>
    <t>ROMANIELLO NELLO</t>
  </si>
  <si>
    <t>RICCHIUTI DARIO</t>
  </si>
  <si>
    <t>GIORDANO MICHELE</t>
  </si>
  <si>
    <t>DI POLITO MARIO</t>
  </si>
  <si>
    <t>0193129</t>
  </si>
  <si>
    <t xml:space="preserve">Quietanza nr. 13 </t>
  </si>
  <si>
    <t>FALCIONE MIRKO</t>
  </si>
  <si>
    <t>ELIA GERARDO</t>
  </si>
  <si>
    <t>TIERNO GIOVANNI</t>
  </si>
  <si>
    <t>MIGLIORINO ROSSELLA</t>
  </si>
  <si>
    <t>ELIA CAUDIO</t>
  </si>
  <si>
    <t>DI FILIPPO GERARDO</t>
  </si>
  <si>
    <t>DI BENEDETTO GERARDO</t>
  </si>
  <si>
    <t>BASILE SEBASTIANO</t>
  </si>
  <si>
    <t>LEO MARIA</t>
  </si>
  <si>
    <t>FRASCI CRISTINA</t>
  </si>
  <si>
    <t>LEO MARCELLO</t>
  </si>
  <si>
    <t>BOTTA VINCENZO</t>
  </si>
  <si>
    <t>LAURINO</t>
  </si>
  <si>
    <t>PACENTE GAETANO</t>
  </si>
  <si>
    <t>TOMMASINO ELENA</t>
  </si>
  <si>
    <t>FERNANDO ROBERTO</t>
  </si>
  <si>
    <t>NO TESSERA BLU</t>
  </si>
  <si>
    <t>NICOLETTI SALVATORE</t>
  </si>
  <si>
    <t>NICOLETTI ANTONIO</t>
  </si>
  <si>
    <t>NESE ANNA MaRIA</t>
  </si>
  <si>
    <t>MIELE TIZIANA</t>
  </si>
  <si>
    <t>DI LEO CARMELA</t>
  </si>
  <si>
    <t xml:space="preserve">Quietanza nr. 12 </t>
  </si>
  <si>
    <t xml:space="preserve">Quietanza nr. 14 </t>
  </si>
  <si>
    <t>Quietanza nr. 11</t>
  </si>
  <si>
    <t>Quietanza nr. 10</t>
  </si>
  <si>
    <t>SANT'ARSENIO</t>
  </si>
  <si>
    <t>STIO</t>
  </si>
  <si>
    <t>GRANATO MICHELE</t>
  </si>
  <si>
    <t>PELLEGRINO GIUSEPPE</t>
  </si>
  <si>
    <t>RIVELLO TERESA</t>
  </si>
  <si>
    <t>SPERANZA MICHELE</t>
  </si>
  <si>
    <t>PELLEGRINO ANTONIO</t>
  </si>
  <si>
    <t>SORIANO DOMENICO</t>
  </si>
  <si>
    <t>AGOSTINO PISANO</t>
  </si>
  <si>
    <t>PISANO ALESSANDRO</t>
  </si>
  <si>
    <t>MAFFONGELLI ANTONIA</t>
  </si>
  <si>
    <t>LEMBO SABINA</t>
  </si>
  <si>
    <t>AVELLA LAURA</t>
  </si>
  <si>
    <t>DI BUONO MARCO</t>
  </si>
  <si>
    <t>DELLI IACONI VITTORIA</t>
  </si>
  <si>
    <t>0641016</t>
  </si>
  <si>
    <t xml:space="preserve">OLEVANO SUL TUSCIANO </t>
  </si>
  <si>
    <t>D'ANIELLO PIETRO</t>
  </si>
  <si>
    <t>MARIO MARMO</t>
  </si>
  <si>
    <t>0600242</t>
  </si>
  <si>
    <t>SCHIAVONE GIANCARLO</t>
  </si>
  <si>
    <t>CAPUTO PASQUALE</t>
  </si>
  <si>
    <t>0394199</t>
  </si>
  <si>
    <t>DI BIASE GIUSEPPE</t>
  </si>
  <si>
    <t>IUORIO GIUSEPPINA</t>
  </si>
  <si>
    <t>D'ANGELO CONCETTA</t>
  </si>
  <si>
    <t>NARDIELLO MARCELLO</t>
  </si>
  <si>
    <t>GALLUCCI MARIAPIA</t>
  </si>
  <si>
    <t>ROVIELLO GIANFRANCO</t>
  </si>
  <si>
    <t>TRIMARCO MARIA GRAZIA</t>
  </si>
  <si>
    <t>GAIMARI LUISA</t>
  </si>
  <si>
    <t>MOSCARIELLO FERNANDO</t>
  </si>
  <si>
    <t>VASSALLO ANTONELLO</t>
  </si>
  <si>
    <t>LANZETTA GIOSUE'</t>
  </si>
  <si>
    <t xml:space="preserve">DELLI BOVI GIANPIERO </t>
  </si>
  <si>
    <t>FARABELLA ALESSANDRO</t>
  </si>
  <si>
    <t>SICA ANGELO</t>
  </si>
  <si>
    <t>MELLONE ROSITA</t>
  </si>
  <si>
    <t>VIETRI SUL MARE</t>
  </si>
  <si>
    <t>DI MAURO COSMO</t>
  </si>
  <si>
    <t>MENDOZZI VITTORIO</t>
  </si>
  <si>
    <t>DE FELICE CARLO</t>
  </si>
  <si>
    <t>DI GENNARO BENEDETTO</t>
  </si>
  <si>
    <t>MEROLLA TERESA</t>
  </si>
  <si>
    <t>FUSCO BIAGIO</t>
  </si>
  <si>
    <t>FUSCO LUIGI</t>
  </si>
  <si>
    <t>COSTANTE CARMELA</t>
  </si>
  <si>
    <t>MILO BARTOLOMEO</t>
  </si>
  <si>
    <t>RICCIO LUCIA</t>
  </si>
  <si>
    <t>SANAVIO IRMA</t>
  </si>
  <si>
    <t>CAPRIGLIONE ANGELO</t>
  </si>
  <si>
    <t>NACLERIO ANTONIO</t>
  </si>
  <si>
    <t>CAVALIERE VINCENZO</t>
  </si>
  <si>
    <t>GAUDIO MARIANTONIA</t>
  </si>
  <si>
    <t>RUSSO GIOVANNI</t>
  </si>
  <si>
    <t>GALIETTA FRANCESCO</t>
  </si>
  <si>
    <t>DI SIERVI FABRIZIO</t>
  </si>
  <si>
    <t>GALIETTA LUCIA MARIA</t>
  </si>
  <si>
    <t>GALIETTA ELENA</t>
  </si>
  <si>
    <t>DI SIERVI NICOLA</t>
  </si>
  <si>
    <t>GAMMARANO ANTONIETTA ANNA</t>
  </si>
  <si>
    <t>DE ANGELIS MARIAROSARIA</t>
  </si>
  <si>
    <t>0128406</t>
  </si>
  <si>
    <t>VOLZONE PIA</t>
  </si>
  <si>
    <t>SANTORO ANTONELLA</t>
  </si>
  <si>
    <t>SESSA MARIANNA</t>
  </si>
  <si>
    <t>AULETTA ORNELLA</t>
  </si>
  <si>
    <t>CAMPIONE CARMELA</t>
  </si>
  <si>
    <t>DI MATTEO DAMIANO</t>
  </si>
  <si>
    <t xml:space="preserve">VOLZONE ANTONIO </t>
  </si>
  <si>
    <t>COSENZA RAFFAELE SEGR. E TESORIERE</t>
  </si>
  <si>
    <t>0590665</t>
  </si>
  <si>
    <t>ANTONIO NOLFI</t>
  </si>
  <si>
    <t>MALANGA PATRIZIA</t>
  </si>
  <si>
    <t>ZACCARIA GIUSEPPE</t>
  </si>
  <si>
    <t>GRECO DOMENICO</t>
  </si>
  <si>
    <t>D'ANDRIA MICHELE</t>
  </si>
  <si>
    <t>GUARINO ROBERTO</t>
  </si>
  <si>
    <t>CHIRICO LUIGI</t>
  </si>
  <si>
    <t>SOLIMENE GENNARO</t>
  </si>
  <si>
    <t xml:space="preserve">MIRRA IMMACOLATA </t>
  </si>
  <si>
    <t xml:space="preserve">PASTORE MARIO </t>
  </si>
  <si>
    <t xml:space="preserve">Quietanza nr. 15 </t>
  </si>
  <si>
    <t xml:space="preserve">Quietanza nr. 19 </t>
  </si>
  <si>
    <t>S P M</t>
  </si>
  <si>
    <t xml:space="preserve">Quietanza nr. 21 </t>
  </si>
  <si>
    <t>C/O PRO LOCO MINORI</t>
  </si>
  <si>
    <t xml:space="preserve">Quietanza nr. 16 </t>
  </si>
  <si>
    <t>Quietanza nr. 17</t>
  </si>
  <si>
    <t>Quietanza nr. 20</t>
  </si>
  <si>
    <t>CONSEGNATE A CERRATO</t>
  </si>
  <si>
    <t>A CASTELLUCCIA</t>
  </si>
  <si>
    <t>IL PLATANO</t>
  </si>
  <si>
    <t>PERITO</t>
  </si>
  <si>
    <t>Quietanza nr. 18</t>
  </si>
  <si>
    <t>PIOPPI</t>
  </si>
  <si>
    <t>SEVERINO ALDO</t>
  </si>
  <si>
    <t>FRANCAVILLA FRANCA</t>
  </si>
  <si>
    <t>DOBERDO' ROSA</t>
  </si>
  <si>
    <t>PATELLA CRISTIANO PASQUALE</t>
  </si>
  <si>
    <t>NOVI PAOLO</t>
  </si>
  <si>
    <t>ZAMPAGLIONE ORAZIO</t>
  </si>
  <si>
    <t>SEVERINO CARMINE</t>
  </si>
  <si>
    <t>MINELLA ADRIANA SILVANA</t>
  </si>
  <si>
    <t>PASTORE ANNA</t>
  </si>
  <si>
    <t>GRATTACASO ANNA</t>
  </si>
  <si>
    <t>IANNONE RITA</t>
  </si>
  <si>
    <t>CAPONE ROSA</t>
  </si>
  <si>
    <t>PIETRASANTA ROSARIA</t>
  </si>
  <si>
    <t>FERRO MARIA</t>
  </si>
  <si>
    <t>DE VITA ROSA</t>
  </si>
  <si>
    <t>0756399</t>
  </si>
  <si>
    <t>0861950</t>
  </si>
  <si>
    <t>MONTI ALBURNI</t>
  </si>
  <si>
    <t>Quietanza nr. 23</t>
  </si>
  <si>
    <t>inviata 24.01.23</t>
  </si>
  <si>
    <t>inviata 24.1.2023</t>
  </si>
  <si>
    <t>inviata 19.01.23</t>
  </si>
  <si>
    <t>inviata 24.1.23</t>
  </si>
  <si>
    <t>inviata 19.1.23</t>
  </si>
  <si>
    <t xml:space="preserve">Quietanza nr. 22 </t>
  </si>
  <si>
    <t>Quietanza nr. 24</t>
  </si>
  <si>
    <t>Quietanza nr. 25</t>
  </si>
  <si>
    <t>DE SANTIS ANTONIO</t>
  </si>
  <si>
    <t>0464988</t>
  </si>
  <si>
    <t>SALENTO</t>
  </si>
  <si>
    <t>RODIO GIACOMO</t>
  </si>
  <si>
    <t>ABATE MATTEO</t>
  </si>
  <si>
    <t>FIORELLA LUIGI</t>
  </si>
  <si>
    <t>PAOLINO LUCIA</t>
  </si>
  <si>
    <t>PICA MARIO</t>
  </si>
  <si>
    <t>DI GIRONIMO VINCENZO</t>
  </si>
  <si>
    <t>ROVEZZI ALESSANDRO</t>
  </si>
  <si>
    <t>CORREALE FRANCESCO</t>
  </si>
  <si>
    <t>SPINELLI FERNANDO</t>
  </si>
  <si>
    <t>TTL VOLONTARI</t>
  </si>
  <si>
    <t xml:space="preserve">SATURNO PINO </t>
  </si>
  <si>
    <t>BERTOLINI GIUSEPPE</t>
  </si>
  <si>
    <t>TERRANOVA MICHELE</t>
  </si>
  <si>
    <t>NICLA CURCIO</t>
  </si>
  <si>
    <t>EPISCOPO GIUSEPPE</t>
  </si>
  <si>
    <t>DEL NEGRO MARIA PIA</t>
  </si>
  <si>
    <t>AMMACCAPANE ANTONIO</t>
  </si>
  <si>
    <t>COPPOLA FRANCESCO</t>
  </si>
  <si>
    <t>SEGRETARIO</t>
  </si>
  <si>
    <t>PRESIDENTE</t>
  </si>
  <si>
    <t>VICE PRESIDENTE</t>
  </si>
  <si>
    <t>TESORIERE</t>
  </si>
  <si>
    <t>CONSIGLIERE</t>
  </si>
  <si>
    <t>MAUTONE GERARDO</t>
  </si>
  <si>
    <t>VENEROSO GIANLUCA</t>
  </si>
  <si>
    <t>PINTO MARIA ROSARIA</t>
  </si>
  <si>
    <t>INCARNATO LUIGI</t>
  </si>
  <si>
    <t>PINTO FRANCESCA ROMANA</t>
  </si>
  <si>
    <t>PINTO LEA MONICA MARIA</t>
  </si>
  <si>
    <t>AGRESTA GIANCARLO</t>
  </si>
  <si>
    <t>ANDREACCHIO ENZA</t>
  </si>
  <si>
    <t>RUMMA VITO</t>
  </si>
  <si>
    <t>MAUTONE GIOVANNI</t>
  </si>
  <si>
    <t>0738024</t>
  </si>
  <si>
    <t>pres</t>
  </si>
  <si>
    <t>vice</t>
  </si>
  <si>
    <t>seg e tesoriere</t>
  </si>
  <si>
    <t>cons</t>
  </si>
  <si>
    <t>organo di controllo</t>
  </si>
  <si>
    <t>PAGATO VIA PAYPAL Quietanza 26</t>
  </si>
  <si>
    <t>Quietanza nr. 27</t>
  </si>
  <si>
    <t>FERRRESE FEDELE</t>
  </si>
  <si>
    <t>SODANO GABRIELLA</t>
  </si>
  <si>
    <t>RIPOLI RAFFAELE</t>
  </si>
  <si>
    <t>NOTARO ANGELO</t>
  </si>
  <si>
    <t>SCARANO ANGELA</t>
  </si>
  <si>
    <t>SODANO DAVIS</t>
  </si>
  <si>
    <t>GUIDA ROMUALDO</t>
  </si>
  <si>
    <t>LAIACONA ROSSANO</t>
  </si>
  <si>
    <t>CARRACINO ORESTE</t>
  </si>
  <si>
    <t>segretario</t>
  </si>
  <si>
    <t>SCARIO</t>
  </si>
  <si>
    <t>0961976</t>
  </si>
  <si>
    <t>LAVINI ARIANNA</t>
  </si>
  <si>
    <t>0713094</t>
  </si>
  <si>
    <t>FEDULLO SANDRA</t>
  </si>
  <si>
    <t>LAIACONA TERESA</t>
  </si>
  <si>
    <t>PICARONE MARIA</t>
  </si>
  <si>
    <t>PASTORE PETRONILLA</t>
  </si>
  <si>
    <t>PASSERO IVAN</t>
  </si>
  <si>
    <t>ATTANASIO ALFONSO</t>
  </si>
  <si>
    <t>bonifico SCU 2023</t>
  </si>
  <si>
    <t>residuo Mario</t>
  </si>
  <si>
    <t xml:space="preserve">residuo Marcello </t>
  </si>
  <si>
    <t>Quietanza nr. 29</t>
  </si>
  <si>
    <t>Quietanza nr. 28</t>
  </si>
  <si>
    <t>GELBISON</t>
  </si>
  <si>
    <t>inviata 1.2.23</t>
  </si>
  <si>
    <t>DA ASSEGNARE</t>
  </si>
  <si>
    <t>Quietanza nr. 30</t>
  </si>
  <si>
    <t>Quietanza nr. 31</t>
  </si>
  <si>
    <t>FORLENZA DAVIDE</t>
  </si>
  <si>
    <t>CUOZZO GIOVANNI</t>
  </si>
  <si>
    <t>FALCONE LORENZO</t>
  </si>
  <si>
    <t>MEGARO IDA</t>
  </si>
  <si>
    <t>STROLLO MELANIA</t>
  </si>
  <si>
    <t>FORLENZA GIACOMO</t>
  </si>
  <si>
    <t>CARBONE MARIA PIA</t>
  </si>
  <si>
    <t>richiesta SCU 2024</t>
  </si>
  <si>
    <t>CAVA</t>
  </si>
  <si>
    <t>Quietanza nr. 32</t>
  </si>
  <si>
    <t>Quietanza nr. 33</t>
  </si>
  <si>
    <t>0967169</t>
  </si>
  <si>
    <t>INFANTE BRUNO</t>
  </si>
  <si>
    <t>DE AGOSTINIS IMMACOLATA</t>
  </si>
  <si>
    <t>LAUSI CARMINE</t>
  </si>
  <si>
    <t>GUARINO FRANCESCO</t>
  </si>
  <si>
    <t>CAPONE PAOLA</t>
  </si>
  <si>
    <t>AVERSANO VINCENZO</t>
  </si>
  <si>
    <t>PERRETTA POMPEO MARIO</t>
  </si>
  <si>
    <t xml:space="preserve">SQUIZZATO SECONDO </t>
  </si>
  <si>
    <t>0692200</t>
  </si>
  <si>
    <t>MARINA DI CASALVELINO</t>
  </si>
  <si>
    <t>ROFRANO</t>
  </si>
  <si>
    <t>TORTORELLA</t>
  </si>
  <si>
    <t>MERCATO SAN SEVERINO</t>
  </si>
  <si>
    <t>GIOI</t>
  </si>
  <si>
    <t>BELLOSGUARDO</t>
  </si>
  <si>
    <t>Quietanza nr. 34</t>
  </si>
  <si>
    <t>0792164</t>
  </si>
  <si>
    <t>ZERILLO VIRGILIO</t>
  </si>
  <si>
    <t>RIZZO MARIA</t>
  </si>
  <si>
    <t>MASTROGIOVANNI LUISA</t>
  </si>
  <si>
    <t>LORELLO ERMANNA</t>
  </si>
  <si>
    <t>DE MARCO MARIA</t>
  </si>
  <si>
    <t>FILPI VITO</t>
  </si>
  <si>
    <t>DE MARCO GIOVANNA</t>
  </si>
  <si>
    <t>da assegnare</t>
  </si>
  <si>
    <t>totale tessere ricevute da Marcello</t>
  </si>
  <si>
    <t>totale tessere ricevute da Mario</t>
  </si>
  <si>
    <t>totale tessere consegnate da Marcello</t>
  </si>
  <si>
    <t>totale tessere consegnate da Mario</t>
  </si>
  <si>
    <t>PALMIERI FRANCESCO</t>
  </si>
  <si>
    <t>CAPO GIUSEPPE</t>
  </si>
  <si>
    <t>ALESSANDRO GIUSEPPE</t>
  </si>
  <si>
    <t>SACCO FRANCESCO</t>
  </si>
  <si>
    <t>CRISCI VITTORIO</t>
  </si>
  <si>
    <t>VALLETTA ALESSANDRO</t>
  </si>
  <si>
    <t>MAZZEI ROCCO</t>
  </si>
  <si>
    <t>da sollecitare</t>
  </si>
  <si>
    <t>del bue rosanna</t>
  </si>
  <si>
    <t>CIUFFO ANNUNZIATA</t>
  </si>
  <si>
    <t>GRILLO ANDREA</t>
  </si>
  <si>
    <t>COSENTINO MARIA TEODOLINDA</t>
  </si>
  <si>
    <t>MARIA BRUNO</t>
  </si>
  <si>
    <t>CIPOLLA BIAGIO</t>
  </si>
  <si>
    <t>vassallo quirino</t>
  </si>
  <si>
    <t>calicchio antonio</t>
  </si>
  <si>
    <t>piccirillo filomena</t>
  </si>
  <si>
    <t>cedrola giusta</t>
  </si>
  <si>
    <t>savino carmen</t>
  </si>
  <si>
    <t>calicchio marika</t>
  </si>
  <si>
    <t>d'errico ludovica</t>
  </si>
  <si>
    <t>COGLIANESE ANTONIO</t>
  </si>
  <si>
    <t>VECE ANTONIO</t>
  </si>
  <si>
    <t>DI BLASI MARIO</t>
  </si>
  <si>
    <t>CONS</t>
  </si>
  <si>
    <t>ORGANO DI CONTROLLO</t>
  </si>
  <si>
    <t>BATT LA PAGLIA</t>
  </si>
  <si>
    <t>DE PASQUALE GERARDO</t>
  </si>
  <si>
    <t>CASTELLANO ANIELLO</t>
  </si>
  <si>
    <t>PICARIELLO ANTONIO</t>
  </si>
  <si>
    <t>FRANCESE GUGLIELMO</t>
  </si>
  <si>
    <t>CIANCI STEFANIA</t>
  </si>
  <si>
    <t>CESARO VINCENZO</t>
  </si>
  <si>
    <t>SCALERO ANNALISA</t>
  </si>
  <si>
    <t>PASCALE RAFFAELE</t>
  </si>
  <si>
    <t>cataldo giovanna</t>
  </si>
  <si>
    <t>LANDIO ANTONIO</t>
  </si>
  <si>
    <t>NOBILE FERDINANDO</t>
  </si>
  <si>
    <t>LANDI CRISTIAN</t>
  </si>
  <si>
    <t>GRANOZIO ANTONIO</t>
  </si>
  <si>
    <t>MALANGONE M</t>
  </si>
  <si>
    <t>FASULO SAVINA</t>
  </si>
  <si>
    <t>0375387</t>
  </si>
  <si>
    <t>CINGOLO GIOVANNI</t>
  </si>
  <si>
    <t>0188195</t>
  </si>
  <si>
    <t>DI MARTINO ANGELO</t>
  </si>
  <si>
    <t>0653468</t>
  </si>
  <si>
    <t>inviata 8.2.23</t>
  </si>
  <si>
    <t>Quietanza nr. 36</t>
  </si>
  <si>
    <t>Quietanza nr. 35</t>
  </si>
  <si>
    <t>POSITANO</t>
  </si>
  <si>
    <t>RICHIESTE AL 9.2.23</t>
  </si>
  <si>
    <t>PENZA MARCO</t>
  </si>
  <si>
    <t>MARTUCCI MARIA</t>
  </si>
  <si>
    <t>DI SPIRITO GIUSEPPE</t>
  </si>
  <si>
    <t>ESPOSITO CHIARA</t>
  </si>
  <si>
    <t>PASCALE CHRISTIAN</t>
  </si>
  <si>
    <t>PEZZUTI FRANCESCO</t>
  </si>
  <si>
    <t>MONZO MARIAFRANCESCA</t>
  </si>
  <si>
    <t>LONGOBARDI ELISABETTA</t>
  </si>
  <si>
    <t>(30,00)</t>
  </si>
  <si>
    <t>PAYPAL</t>
  </si>
  <si>
    <t>PAGATO PAYPAL</t>
  </si>
  <si>
    <t>inviata 12.2.23</t>
  </si>
  <si>
    <t>CASTEL SAN GIORGIO</t>
  </si>
  <si>
    <t>ROCCAPIEMONTE</t>
  </si>
  <si>
    <t>FISCIANESE</t>
  </si>
  <si>
    <t>NO</t>
  </si>
  <si>
    <t>inviata 15.2.23</t>
  </si>
  <si>
    <t>COLUCCI VITINA</t>
  </si>
  <si>
    <t>MAZZA CLAUDIO</t>
  </si>
  <si>
    <t>TORTORIELLO NICOLA</t>
  </si>
  <si>
    <t>CATENA PIERANGELA</t>
  </si>
  <si>
    <t>IAQUINTA GREGORIO</t>
  </si>
  <si>
    <t>ZITAROSA SILVIA</t>
  </si>
  <si>
    <t>TORTORIELLO GIACOMO</t>
  </si>
  <si>
    <t>antonio briscione</t>
  </si>
  <si>
    <t>gianluca squaccio</t>
  </si>
  <si>
    <t>rossella ardia</t>
  </si>
  <si>
    <t>salvatore forlenza</t>
  </si>
  <si>
    <t>lorenzo porcelli</t>
  </si>
  <si>
    <t>debora sfratta</t>
  </si>
  <si>
    <t>antonella d'angelo</t>
  </si>
  <si>
    <t>antonio perrotta</t>
  </si>
  <si>
    <t>augusto siani</t>
  </si>
  <si>
    <t>alessio moscato</t>
  </si>
  <si>
    <t>PADULA</t>
  </si>
  <si>
    <t>RICHIESTE AL 20.2.23</t>
  </si>
  <si>
    <t>TESSERA UNPLI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</si>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</sst>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Arial1"/>
    </font>
    <font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0" xfId="0" quotePrefix="1" applyFont="1"/>
    <xf numFmtId="0" fontId="6" fillId="3" borderId="0" xfId="0" applyFont="1" applyFill="1"/>
    <xf numFmtId="0" fontId="2" fillId="2" borderId="0" xfId="0" applyFont="1" applyFill="1"/>
    <xf numFmtId="0" fontId="2" fillId="0" borderId="0" xfId="0" applyFont="1" applyAlignment="1"/>
    <xf numFmtId="4" fontId="2" fillId="0" borderId="0" xfId="0" applyNumberFormat="1" applyFont="1"/>
    <xf numFmtId="4" fontId="2" fillId="2" borderId="0" xfId="0" applyNumberFormat="1" applyFont="1" applyFill="1"/>
    <xf numFmtId="0" fontId="1" fillId="0" borderId="0" xfId="0" applyFont="1"/>
    <xf numFmtId="0" fontId="2" fillId="2" borderId="0" xfId="0" quotePrefix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164" fontId="7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" fontId="9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4" fontId="2" fillId="2" borderId="0" xfId="1" applyNumberFormat="1" applyFont="1" applyFill="1"/>
    <xf numFmtId="0" fontId="1" fillId="2" borderId="0" xfId="0" applyFont="1" applyFill="1" applyAlignment="1">
      <alignment horizontal="left"/>
    </xf>
    <xf numFmtId="0" fontId="7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164" fontId="2" fillId="2" borderId="0" xfId="1" applyNumberFormat="1" applyFont="1" applyFill="1"/>
    <xf numFmtId="2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wrapText="1"/>
    </xf>
    <xf numFmtId="164" fontId="7" fillId="2" borderId="0" xfId="0" applyNumberFormat="1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0" fontId="5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" fontId="2" fillId="2" borderId="0" xfId="0" applyNumberFormat="1" applyFont="1" applyFill="1" applyAlignment="1"/>
    <xf numFmtId="164" fontId="7" fillId="2" borderId="0" xfId="0" applyNumberFormat="1" applyFont="1" applyFill="1" applyAlignment="1"/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0" fontId="2" fillId="2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0" fontId="2" fillId="2" borderId="0" xfId="0" quotePrefix="1" applyFont="1" applyFill="1" applyAlignment="1">
      <alignment horizontal="center"/>
    </xf>
    <xf numFmtId="164" fontId="7" fillId="2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164" fontId="2" fillId="4" borderId="0" xfId="0" applyNumberFormat="1" applyFont="1" applyFill="1"/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164" fontId="2" fillId="2" borderId="0" xfId="0" quotePrefix="1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workbookViewId="0">
      <selection activeCell="I21" sqref="I21"/>
    </sheetView>
  </sheetViews>
  <sheetFormatPr defaultRowHeight="26.25"/>
  <cols>
    <col min="1" max="1" width="11" style="2" bestFit="1" customWidth="1"/>
    <col min="2" max="2" width="55.140625" style="3" customWidth="1"/>
    <col min="3" max="3" width="15" style="2" customWidth="1"/>
    <col min="4" max="4" width="17" style="2" customWidth="1"/>
    <col min="5" max="5" width="13.7109375" style="2" customWidth="1"/>
    <col min="6" max="6" width="18.140625" style="2" customWidth="1"/>
    <col min="7" max="16384" width="9.140625" style="3"/>
  </cols>
  <sheetData>
    <row r="1" spans="1:6" s="1" customFormat="1" ht="71.25" customHeight="1">
      <c r="A1" s="91" t="s">
        <v>0</v>
      </c>
      <c r="B1" s="22"/>
      <c r="C1" s="23" t="s">
        <v>484</v>
      </c>
      <c r="D1" s="24" t="s">
        <v>483</v>
      </c>
      <c r="E1" s="26" t="s">
        <v>60</v>
      </c>
      <c r="F1" s="87" t="s">
        <v>362</v>
      </c>
    </row>
    <row r="2" spans="1:6">
      <c r="A2" s="14"/>
      <c r="B2" s="8"/>
      <c r="C2" s="14"/>
      <c r="D2" s="14"/>
      <c r="E2" s="14"/>
      <c r="F2" s="14"/>
    </row>
    <row r="3" spans="1:6">
      <c r="A3" s="14" t="s">
        <v>61</v>
      </c>
      <c r="B3" s="8" t="s">
        <v>18</v>
      </c>
      <c r="C3" s="14">
        <v>2658</v>
      </c>
      <c r="D3" s="14">
        <v>24</v>
      </c>
      <c r="E3" s="14">
        <v>4</v>
      </c>
      <c r="F3" s="88">
        <v>4</v>
      </c>
    </row>
    <row r="4" spans="1:6">
      <c r="A4" s="14" t="s">
        <v>61</v>
      </c>
      <c r="B4" s="8" t="s">
        <v>34</v>
      </c>
      <c r="C4" s="14">
        <v>4120</v>
      </c>
      <c r="D4" s="14">
        <v>4</v>
      </c>
      <c r="E4" s="14">
        <v>2</v>
      </c>
      <c r="F4" s="88">
        <v>2</v>
      </c>
    </row>
    <row r="5" spans="1:6">
      <c r="A5" s="14" t="s">
        <v>61</v>
      </c>
      <c r="B5" s="8" t="s">
        <v>19</v>
      </c>
      <c r="C5" s="14">
        <v>3133</v>
      </c>
      <c r="D5" s="14">
        <v>4</v>
      </c>
      <c r="E5" s="14">
        <v>2</v>
      </c>
      <c r="F5" s="88">
        <v>2</v>
      </c>
    </row>
    <row r="6" spans="1:6">
      <c r="A6" s="14" t="s">
        <v>61</v>
      </c>
      <c r="B6" s="8" t="s">
        <v>15</v>
      </c>
      <c r="C6" s="14">
        <v>1573</v>
      </c>
      <c r="D6" s="14">
        <v>13</v>
      </c>
      <c r="E6" s="14">
        <v>2</v>
      </c>
      <c r="F6" s="88">
        <v>2</v>
      </c>
    </row>
    <row r="7" spans="1:6" s="8" customFormat="1">
      <c r="A7" s="14" t="s">
        <v>61</v>
      </c>
      <c r="B7" s="8" t="s">
        <v>7</v>
      </c>
      <c r="C7" s="14">
        <v>1124</v>
      </c>
      <c r="D7" s="14">
        <v>10</v>
      </c>
      <c r="E7" s="14">
        <v>4</v>
      </c>
      <c r="F7" s="88">
        <v>4</v>
      </c>
    </row>
    <row r="8" spans="1:6">
      <c r="A8" s="14" t="s">
        <v>61</v>
      </c>
      <c r="B8" s="8" t="s">
        <v>20</v>
      </c>
      <c r="C8" s="14">
        <v>2067</v>
      </c>
      <c r="D8" s="14">
        <v>3</v>
      </c>
      <c r="E8" s="14">
        <v>2</v>
      </c>
      <c r="F8" s="88">
        <v>2</v>
      </c>
    </row>
    <row r="9" spans="1:6">
      <c r="A9" s="14" t="s">
        <v>61</v>
      </c>
      <c r="B9" s="13" t="s">
        <v>21</v>
      </c>
      <c r="C9" s="14">
        <v>2794</v>
      </c>
      <c r="D9" s="14">
        <v>3</v>
      </c>
      <c r="E9" s="14">
        <v>2</v>
      </c>
      <c r="F9" s="88">
        <v>2</v>
      </c>
    </row>
    <row r="10" spans="1:6" s="8" customFormat="1">
      <c r="A10" s="14" t="s">
        <v>61</v>
      </c>
      <c r="B10" s="8" t="s">
        <v>22</v>
      </c>
      <c r="C10" s="14">
        <v>2909</v>
      </c>
      <c r="D10" s="54">
        <v>9</v>
      </c>
      <c r="E10" s="14">
        <v>4</v>
      </c>
      <c r="F10" s="88">
        <v>4</v>
      </c>
    </row>
    <row r="11" spans="1:6">
      <c r="A11" s="14" t="s">
        <v>61</v>
      </c>
      <c r="B11" s="8" t="s">
        <v>14</v>
      </c>
      <c r="C11" s="14">
        <v>1514</v>
      </c>
      <c r="D11" s="21">
        <v>0</v>
      </c>
      <c r="E11" s="14">
        <v>0</v>
      </c>
      <c r="F11" s="88">
        <v>2</v>
      </c>
    </row>
    <row r="12" spans="1:6">
      <c r="A12" s="14" t="s">
        <v>61</v>
      </c>
      <c r="B12" s="8" t="s">
        <v>23</v>
      </c>
      <c r="C12" s="14">
        <v>3091</v>
      </c>
      <c r="D12" s="14">
        <v>6</v>
      </c>
      <c r="E12" s="14">
        <v>2</v>
      </c>
      <c r="F12" s="88">
        <v>2</v>
      </c>
    </row>
    <row r="13" spans="1:6">
      <c r="A13" s="14" t="s">
        <v>61</v>
      </c>
      <c r="B13" s="8" t="s">
        <v>31</v>
      </c>
      <c r="C13" s="14">
        <v>3180</v>
      </c>
      <c r="D13" s="21">
        <v>7</v>
      </c>
      <c r="E13" s="14">
        <v>6</v>
      </c>
      <c r="F13" s="88">
        <v>6</v>
      </c>
    </row>
    <row r="14" spans="1:6">
      <c r="A14" s="14" t="s">
        <v>61</v>
      </c>
      <c r="B14" s="8" t="s">
        <v>32</v>
      </c>
      <c r="C14" s="14">
        <v>2231</v>
      </c>
      <c r="D14" s="14">
        <v>2</v>
      </c>
      <c r="E14" s="14">
        <v>2</v>
      </c>
      <c r="F14" s="88">
        <v>2</v>
      </c>
    </row>
    <row r="15" spans="1:6" s="1" customFormat="1" ht="32.25" customHeight="1">
      <c r="A15" s="14" t="s">
        <v>61</v>
      </c>
      <c r="B15" s="8" t="s">
        <v>3</v>
      </c>
      <c r="C15" s="14">
        <v>1041</v>
      </c>
      <c r="D15" s="14">
        <v>3</v>
      </c>
      <c r="E15" s="14">
        <v>2</v>
      </c>
      <c r="F15" s="88">
        <v>2</v>
      </c>
    </row>
    <row r="16" spans="1:6">
      <c r="A16" s="14" t="s">
        <v>61</v>
      </c>
      <c r="B16" s="8" t="s">
        <v>33</v>
      </c>
      <c r="C16" s="14">
        <v>2779</v>
      </c>
      <c r="D16" s="14">
        <v>6</v>
      </c>
      <c r="E16" s="14">
        <v>4</v>
      </c>
      <c r="F16" s="88">
        <v>2</v>
      </c>
    </row>
    <row r="17" spans="1:6">
      <c r="A17" s="14" t="s">
        <v>61</v>
      </c>
      <c r="B17" s="8" t="s">
        <v>11</v>
      </c>
      <c r="C17" s="14">
        <v>1420</v>
      </c>
      <c r="D17" s="14">
        <v>10</v>
      </c>
      <c r="E17" s="14">
        <v>6</v>
      </c>
      <c r="F17" s="88">
        <v>6</v>
      </c>
    </row>
    <row r="18" spans="1:6">
      <c r="A18" s="14" t="s">
        <v>61</v>
      </c>
      <c r="B18" s="8" t="s">
        <v>6</v>
      </c>
      <c r="C18" s="14">
        <v>1040</v>
      </c>
      <c r="D18" s="14">
        <v>0</v>
      </c>
      <c r="E18" s="14">
        <v>4</v>
      </c>
      <c r="F18" s="88">
        <v>4</v>
      </c>
    </row>
    <row r="19" spans="1:6">
      <c r="A19" s="14" t="s">
        <v>61</v>
      </c>
      <c r="B19" s="8" t="s">
        <v>35</v>
      </c>
      <c r="C19" s="14">
        <v>2354</v>
      </c>
      <c r="D19" s="14">
        <v>1</v>
      </c>
      <c r="E19" s="14">
        <v>2</v>
      </c>
      <c r="F19" s="88" t="s">
        <v>485</v>
      </c>
    </row>
    <row r="20" spans="1:6">
      <c r="A20" s="14" t="s">
        <v>61</v>
      </c>
      <c r="B20" s="8" t="s">
        <v>44</v>
      </c>
      <c r="C20" s="14">
        <v>1912</v>
      </c>
      <c r="D20" s="14">
        <v>3</v>
      </c>
      <c r="E20" s="14">
        <v>2</v>
      </c>
      <c r="F20" s="88">
        <v>2</v>
      </c>
    </row>
    <row r="21" spans="1:6">
      <c r="A21" s="14" t="s">
        <v>61</v>
      </c>
      <c r="B21" s="8" t="s">
        <v>29</v>
      </c>
      <c r="C21" s="14">
        <v>2349</v>
      </c>
      <c r="D21" s="14">
        <v>11</v>
      </c>
      <c r="E21" s="14">
        <v>6</v>
      </c>
      <c r="F21" s="88">
        <v>6</v>
      </c>
    </row>
    <row r="22" spans="1:6">
      <c r="A22" s="14" t="s">
        <v>61</v>
      </c>
      <c r="B22" s="63" t="s">
        <v>30</v>
      </c>
      <c r="C22" s="25">
        <v>1753</v>
      </c>
      <c r="D22" s="25">
        <v>5</v>
      </c>
      <c r="E22" s="25">
        <v>2</v>
      </c>
      <c r="F22" s="89">
        <v>2</v>
      </c>
    </row>
    <row r="23" spans="1:6">
      <c r="A23" s="14" t="s">
        <v>61</v>
      </c>
      <c r="B23" s="8" t="s">
        <v>2</v>
      </c>
      <c r="C23" s="14">
        <v>338</v>
      </c>
      <c r="D23" s="14">
        <v>5</v>
      </c>
      <c r="E23" s="14">
        <v>2</v>
      </c>
      <c r="F23" s="88">
        <v>2</v>
      </c>
    </row>
    <row r="24" spans="1:6">
      <c r="A24" s="14" t="s">
        <v>61</v>
      </c>
      <c r="B24" s="8" t="s">
        <v>37</v>
      </c>
      <c r="C24" s="14">
        <v>1959</v>
      </c>
      <c r="D24" s="14">
        <v>1</v>
      </c>
      <c r="E24" s="14">
        <v>2</v>
      </c>
      <c r="F24" s="88">
        <v>2</v>
      </c>
    </row>
    <row r="25" spans="1:6">
      <c r="A25" s="41" t="s">
        <v>61</v>
      </c>
      <c r="B25" s="63" t="s">
        <v>36</v>
      </c>
      <c r="C25" s="25">
        <v>1803</v>
      </c>
      <c r="D25" s="25">
        <v>4</v>
      </c>
      <c r="E25" s="14">
        <v>2</v>
      </c>
      <c r="F25" s="88">
        <v>2</v>
      </c>
    </row>
    <row r="26" spans="1:6">
      <c r="A26" s="14" t="s">
        <v>61</v>
      </c>
      <c r="B26" s="8" t="s">
        <v>25</v>
      </c>
      <c r="C26" s="14">
        <v>3740</v>
      </c>
      <c r="D26" s="14">
        <v>3</v>
      </c>
      <c r="E26" s="14">
        <v>5</v>
      </c>
      <c r="F26" s="88">
        <v>2</v>
      </c>
    </row>
    <row r="27" spans="1:6">
      <c r="A27" s="14" t="s">
        <v>61</v>
      </c>
      <c r="B27" s="8" t="s">
        <v>28</v>
      </c>
      <c r="C27" s="14">
        <v>1911</v>
      </c>
      <c r="D27" s="14">
        <v>9</v>
      </c>
      <c r="E27" s="14">
        <v>4</v>
      </c>
      <c r="F27" s="88">
        <v>4</v>
      </c>
    </row>
    <row r="28" spans="1:6">
      <c r="A28" s="14" t="s">
        <v>61</v>
      </c>
      <c r="B28" s="8" t="s">
        <v>27</v>
      </c>
      <c r="C28" s="14">
        <v>2697</v>
      </c>
      <c r="D28" s="14">
        <v>8</v>
      </c>
      <c r="E28" s="14">
        <v>2</v>
      </c>
      <c r="F28" s="88">
        <v>2</v>
      </c>
    </row>
    <row r="29" spans="1:6">
      <c r="A29" s="14" t="s">
        <v>61</v>
      </c>
      <c r="B29" s="8" t="s">
        <v>4</v>
      </c>
      <c r="C29" s="14">
        <v>1123</v>
      </c>
      <c r="D29" s="14">
        <v>5</v>
      </c>
      <c r="E29" s="14">
        <v>4</v>
      </c>
      <c r="F29" s="88">
        <v>4</v>
      </c>
    </row>
    <row r="30" spans="1:6">
      <c r="A30" s="14" t="s">
        <v>61</v>
      </c>
      <c r="B30" s="8" t="s">
        <v>41</v>
      </c>
      <c r="C30" s="14">
        <v>1681</v>
      </c>
      <c r="D30" s="14">
        <v>2</v>
      </c>
      <c r="E30" s="14">
        <v>2</v>
      </c>
      <c r="F30" s="88" t="s">
        <v>485</v>
      </c>
    </row>
    <row r="31" spans="1:6">
      <c r="A31" s="14" t="s">
        <v>61</v>
      </c>
      <c r="B31" s="8" t="s">
        <v>5</v>
      </c>
      <c r="C31" s="14">
        <v>1028</v>
      </c>
      <c r="D31" s="14">
        <v>14</v>
      </c>
      <c r="E31" s="14">
        <v>6</v>
      </c>
      <c r="F31" s="88">
        <v>6</v>
      </c>
    </row>
    <row r="32" spans="1:6">
      <c r="A32" s="14" t="s">
        <v>61</v>
      </c>
      <c r="B32" s="8" t="s">
        <v>13</v>
      </c>
      <c r="C32" s="14">
        <v>499</v>
      </c>
      <c r="D32" s="14">
        <v>8</v>
      </c>
      <c r="E32" s="14">
        <v>6</v>
      </c>
      <c r="F32" s="88">
        <v>6</v>
      </c>
    </row>
    <row r="33" spans="1:6" s="1" customFormat="1" ht="27" customHeight="1">
      <c r="A33" s="14" t="s">
        <v>61</v>
      </c>
      <c r="B33" s="8" t="s">
        <v>10</v>
      </c>
      <c r="C33" s="14">
        <v>1245</v>
      </c>
      <c r="D33" s="14">
        <v>0</v>
      </c>
      <c r="E33" s="14">
        <v>2</v>
      </c>
      <c r="F33" s="88" t="s">
        <v>485</v>
      </c>
    </row>
    <row r="34" spans="1:6">
      <c r="A34" s="14" t="s">
        <v>61</v>
      </c>
      <c r="B34" s="13" t="s">
        <v>26</v>
      </c>
      <c r="C34" s="14">
        <v>3229</v>
      </c>
      <c r="D34" s="14">
        <v>2</v>
      </c>
      <c r="E34" s="14">
        <v>2</v>
      </c>
      <c r="F34" s="88">
        <v>2</v>
      </c>
    </row>
    <row r="35" spans="1:6">
      <c r="A35" s="14" t="s">
        <v>61</v>
      </c>
      <c r="B35" s="8" t="s">
        <v>64</v>
      </c>
      <c r="C35" s="14" t="s">
        <v>485</v>
      </c>
      <c r="D35" s="14">
        <v>4</v>
      </c>
      <c r="E35" s="14">
        <v>6</v>
      </c>
      <c r="F35" s="88">
        <v>3</v>
      </c>
    </row>
    <row r="36" spans="1:6">
      <c r="A36" s="14" t="s">
        <v>61</v>
      </c>
      <c r="B36" s="8" t="s">
        <v>24</v>
      </c>
      <c r="C36" s="14">
        <v>2692</v>
      </c>
      <c r="D36" s="14">
        <v>5</v>
      </c>
      <c r="E36" s="14">
        <v>2</v>
      </c>
      <c r="F36" s="88">
        <v>2</v>
      </c>
    </row>
    <row r="37" spans="1:6">
      <c r="A37" s="14"/>
      <c r="B37" s="8" t="s">
        <v>45</v>
      </c>
      <c r="C37" s="14"/>
      <c r="D37" s="49">
        <f>SUM(D3:D36)</f>
        <v>194</v>
      </c>
      <c r="E37" s="49">
        <f>SUM(E3:E36)</f>
        <v>107</v>
      </c>
      <c r="F37" s="90">
        <f>SUM(F3:F36)</f>
        <v>95</v>
      </c>
    </row>
    <row r="38" spans="1:6">
      <c r="A38" s="14"/>
      <c r="B38" s="8" t="s">
        <v>45</v>
      </c>
      <c r="C38" s="14"/>
      <c r="D38" s="14"/>
      <c r="E38" s="14"/>
      <c r="F38" s="14"/>
    </row>
    <row r="39" spans="1:6">
      <c r="A39" s="14"/>
      <c r="B39" s="8" t="s">
        <v>45</v>
      </c>
      <c r="C39" s="14"/>
      <c r="D39" s="14" t="s">
        <v>45</v>
      </c>
      <c r="E39" s="73" t="s">
        <v>45</v>
      </c>
      <c r="F39" s="14"/>
    </row>
    <row r="40" spans="1:6">
      <c r="A40" s="14"/>
      <c r="B40" s="8" t="s">
        <v>45</v>
      </c>
      <c r="C40" s="14"/>
      <c r="D40" s="14"/>
      <c r="E40" s="14"/>
      <c r="F40" s="14"/>
    </row>
    <row r="41" spans="1:6">
      <c r="A41" s="14"/>
      <c r="B41" s="8" t="s">
        <v>45</v>
      </c>
      <c r="C41" s="14"/>
      <c r="D41" s="14"/>
      <c r="E41" s="14"/>
      <c r="F41" s="14"/>
    </row>
    <row r="42" spans="1:6">
      <c r="A42" s="14"/>
      <c r="B42" s="8" t="s">
        <v>45</v>
      </c>
      <c r="C42" s="14"/>
      <c r="D42" s="14"/>
      <c r="E42" s="14"/>
      <c r="F42" s="14"/>
    </row>
    <row r="43" spans="1:6">
      <c r="B43" s="3" t="s">
        <v>45</v>
      </c>
    </row>
    <row r="62" spans="2:3" s="2" customFormat="1">
      <c r="B62" s="3" t="s">
        <v>45</v>
      </c>
      <c r="C62" s="2" t="s">
        <v>45</v>
      </c>
    </row>
    <row r="63" spans="2:3" s="2" customFormat="1">
      <c r="B63" s="3" t="s">
        <v>45</v>
      </c>
      <c r="C63" s="2" t="s">
        <v>45</v>
      </c>
    </row>
    <row r="64" spans="2:3" s="2" customFormat="1">
      <c r="B64" s="3" t="s">
        <v>45</v>
      </c>
      <c r="C64" s="2" t="s">
        <v>45</v>
      </c>
    </row>
    <row r="65" spans="2:3" s="2" customFormat="1">
      <c r="B65" s="3" t="s">
        <v>45</v>
      </c>
      <c r="C65" s="2" t="s">
        <v>45</v>
      </c>
    </row>
    <row r="66" spans="2:3" s="2" customFormat="1">
      <c r="B66" s="3" t="s">
        <v>45</v>
      </c>
    </row>
    <row r="67" spans="2:3" s="2" customFormat="1">
      <c r="B67" s="3" t="s">
        <v>45</v>
      </c>
    </row>
    <row r="68" spans="2:3" s="2" customFormat="1">
      <c r="B68" s="3" t="s">
        <v>45</v>
      </c>
    </row>
    <row r="69" spans="2:3" s="2" customFormat="1">
      <c r="B69" s="3" t="s">
        <v>45</v>
      </c>
    </row>
    <row r="70" spans="2:3" s="2" customFormat="1">
      <c r="B70" s="3" t="s">
        <v>45</v>
      </c>
    </row>
    <row r="71" spans="2:3" s="2" customFormat="1">
      <c r="B71" s="3" t="s">
        <v>45</v>
      </c>
    </row>
    <row r="72" spans="2:3" s="2" customFormat="1">
      <c r="B72" s="3" t="s">
        <v>45</v>
      </c>
    </row>
    <row r="73" spans="2:3" s="2" customFormat="1">
      <c r="B73" s="3" t="s">
        <v>45</v>
      </c>
    </row>
    <row r="74" spans="2:3" s="2" customFormat="1">
      <c r="B74" s="3" t="s">
        <v>45</v>
      </c>
    </row>
    <row r="75" spans="2:3" s="2" customFormat="1">
      <c r="B75" s="3" t="s">
        <v>45</v>
      </c>
    </row>
    <row r="76" spans="2:3" s="2" customFormat="1">
      <c r="B76" s="3" t="s">
        <v>45</v>
      </c>
    </row>
  </sheetData>
  <sortState ref="A3:F36">
    <sortCondition ref="B3:B36"/>
  </sortState>
  <printOptions gridLines="1"/>
  <pageMargins left="0.70866141732283472" right="0.70866141732283472" top="0.74803149606299213" bottom="0.74803149606299213" header="0.31496062992125984" footer="0.31496062992125984"/>
  <pageSetup paperSize="9" scale="96" fitToHeight="2" pageOrder="overThenDown" orientation="landscape" r:id="rId1"/>
  <headerFooter>
    <oddHeader>&amp;L&amp;20PRO LOCO 2023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6" sqref="A6"/>
    </sheetView>
  </sheetViews>
  <sheetFormatPr defaultRowHeight="23.25"/>
  <cols>
    <col min="1" max="1" width="18.71093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12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249321</v>
      </c>
      <c r="B4" s="4">
        <v>2628968</v>
      </c>
      <c r="C4" s="4" t="s">
        <v>396</v>
      </c>
    </row>
    <row r="5" spans="1:3">
      <c r="A5" s="4">
        <v>249322</v>
      </c>
      <c r="B5" s="6">
        <v>6670340</v>
      </c>
      <c r="C5" s="4" t="s">
        <v>397</v>
      </c>
    </row>
    <row r="6" spans="1:3">
      <c r="A6" s="4">
        <v>249323</v>
      </c>
      <c r="B6" s="4">
        <v>2622591</v>
      </c>
      <c r="C6" s="4" t="s">
        <v>398</v>
      </c>
    </row>
    <row r="7" spans="1:3">
      <c r="A7" s="4">
        <v>249324</v>
      </c>
      <c r="B7" s="4">
        <v>1182745</v>
      </c>
      <c r="C7" s="4" t="s">
        <v>399</v>
      </c>
    </row>
    <row r="8" spans="1:3">
      <c r="A8" s="4">
        <v>249325</v>
      </c>
      <c r="B8" s="6">
        <v>7642289</v>
      </c>
      <c r="C8" s="4" t="s">
        <v>400</v>
      </c>
    </row>
    <row r="9" spans="1:3">
      <c r="A9" s="4">
        <v>249326</v>
      </c>
      <c r="B9" s="6">
        <v>3290067</v>
      </c>
      <c r="C9" s="4" t="s">
        <v>401</v>
      </c>
    </row>
    <row r="10" spans="1:3">
      <c r="A10" s="4">
        <v>249327</v>
      </c>
      <c r="B10" s="6">
        <v>5062121</v>
      </c>
      <c r="C10" s="4" t="s">
        <v>402</v>
      </c>
    </row>
    <row r="11" spans="1:3">
      <c r="A11" s="4" t="s">
        <v>45</v>
      </c>
      <c r="B11" s="6" t="s">
        <v>45</v>
      </c>
    </row>
    <row r="19" spans="1:4">
      <c r="D19" s="4" t="s">
        <v>45</v>
      </c>
    </row>
    <row r="20" spans="1:4">
      <c r="A20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C1"/>
    </sheetView>
  </sheetViews>
  <sheetFormatPr defaultRowHeight="23.25"/>
  <cols>
    <col min="1" max="1" width="18.71093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14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247351</v>
      </c>
      <c r="B4" s="4">
        <v>2802667</v>
      </c>
      <c r="C4" s="4" t="s">
        <v>472</v>
      </c>
    </row>
    <row r="5" spans="1:3">
      <c r="A5" s="4">
        <v>247352</v>
      </c>
      <c r="B5" s="6">
        <v>3360026</v>
      </c>
      <c r="C5" s="4" t="s">
        <v>473</v>
      </c>
    </row>
    <row r="6" spans="1:3">
      <c r="A6" s="4">
        <v>247353</v>
      </c>
      <c r="B6" s="4">
        <v>4141436</v>
      </c>
      <c r="C6" s="4" t="s">
        <v>474</v>
      </c>
    </row>
    <row r="7" spans="1:3">
      <c r="A7" s="4">
        <v>247354</v>
      </c>
      <c r="B7" s="4">
        <v>7370594</v>
      </c>
      <c r="C7" s="4" t="s">
        <v>475</v>
      </c>
    </row>
    <row r="8" spans="1:3">
      <c r="A8" s="4">
        <v>247355</v>
      </c>
      <c r="B8" s="6">
        <v>1100155</v>
      </c>
      <c r="C8" s="4" t="s">
        <v>476</v>
      </c>
    </row>
    <row r="9" spans="1:3">
      <c r="A9" s="4">
        <v>247356</v>
      </c>
      <c r="B9" s="6">
        <v>1788017</v>
      </c>
      <c r="C9" s="4" t="s">
        <v>477</v>
      </c>
    </row>
    <row r="10" spans="1:3">
      <c r="A10" s="4">
        <v>247357</v>
      </c>
      <c r="B10" s="6">
        <v>1051772</v>
      </c>
      <c r="C10" s="4" t="s">
        <v>478</v>
      </c>
    </row>
    <row r="11" spans="1:3">
      <c r="B11" s="6" t="s">
        <v>45</v>
      </c>
    </row>
    <row r="12" spans="1:3">
      <c r="A12" s="4">
        <v>247362</v>
      </c>
      <c r="B12" s="4">
        <v>1503986</v>
      </c>
      <c r="C12" s="4" t="s">
        <v>479</v>
      </c>
    </row>
    <row r="13" spans="1:3">
      <c r="A13" s="4">
        <v>247363</v>
      </c>
      <c r="B13" s="4">
        <v>5680396</v>
      </c>
      <c r="C13" s="4" t="s">
        <v>480</v>
      </c>
    </row>
    <row r="14" spans="1:3">
      <c r="A14" s="4">
        <v>247364</v>
      </c>
      <c r="B14" s="4">
        <v>8327280</v>
      </c>
      <c r="C14" s="4" t="s">
        <v>481</v>
      </c>
    </row>
    <row r="19" spans="1:4">
      <c r="D19" s="4" t="s">
        <v>45</v>
      </c>
    </row>
    <row r="20" spans="1:4">
      <c r="A20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1" sqref="C11"/>
    </sheetView>
  </sheetViews>
  <sheetFormatPr defaultRowHeight="23.25"/>
  <cols>
    <col min="1" max="1" width="18.71093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24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247461</v>
      </c>
      <c r="B4" s="4">
        <v>5477149</v>
      </c>
      <c r="C4" s="4" t="s">
        <v>355</v>
      </c>
    </row>
    <row r="5" spans="1:3">
      <c r="A5" s="4">
        <v>247462</v>
      </c>
      <c r="B5" s="6">
        <v>8369268</v>
      </c>
      <c r="C5" s="4" t="s">
        <v>356</v>
      </c>
    </row>
    <row r="6" spans="1:3">
      <c r="A6" s="4">
        <v>247463</v>
      </c>
      <c r="B6" s="4">
        <v>9326742</v>
      </c>
      <c r="C6" s="4" t="s">
        <v>357</v>
      </c>
    </row>
    <row r="7" spans="1:3">
      <c r="A7" s="4">
        <v>247464</v>
      </c>
      <c r="B7" s="4">
        <v>2181339</v>
      </c>
      <c r="C7" s="4" t="s">
        <v>358</v>
      </c>
    </row>
    <row r="8" spans="1:3">
      <c r="A8" s="4">
        <v>247465</v>
      </c>
      <c r="B8" s="6">
        <v>7861133</v>
      </c>
      <c r="C8" s="4" t="s">
        <v>359</v>
      </c>
    </row>
    <row r="9" spans="1:3">
      <c r="B9" s="6"/>
    </row>
    <row r="10" spans="1:3">
      <c r="A10" s="4">
        <v>247466</v>
      </c>
      <c r="B10" s="6">
        <v>9043906</v>
      </c>
      <c r="C10" s="4" t="s">
        <v>360</v>
      </c>
    </row>
    <row r="11" spans="1:3">
      <c r="A11" s="4">
        <v>247467</v>
      </c>
      <c r="B11" s="6">
        <v>6749785</v>
      </c>
      <c r="C11" s="4" t="s">
        <v>361</v>
      </c>
    </row>
    <row r="12" spans="1:3">
      <c r="B12" s="6" t="s">
        <v>45</v>
      </c>
    </row>
    <row r="20" spans="1:4">
      <c r="D20" s="4" t="s">
        <v>45</v>
      </c>
    </row>
    <row r="21" spans="1:4">
      <c r="A21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3" sqref="A3"/>
    </sheetView>
  </sheetViews>
  <sheetFormatPr defaultRowHeight="23.25"/>
  <cols>
    <col min="1" max="1" width="16.855468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31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249241</v>
      </c>
      <c r="B4" s="4">
        <v>3246117</v>
      </c>
    </row>
    <row r="5" spans="1:3">
      <c r="A5" s="4">
        <v>249242</v>
      </c>
      <c r="B5" s="6">
        <v>3990822</v>
      </c>
    </row>
    <row r="6" spans="1:3">
      <c r="A6" s="4">
        <v>249243</v>
      </c>
      <c r="B6" s="4">
        <v>4225060</v>
      </c>
    </row>
    <row r="7" spans="1:3">
      <c r="A7" s="4">
        <v>249244</v>
      </c>
      <c r="B7" s="4">
        <v>3269973</v>
      </c>
    </row>
    <row r="8" spans="1:3">
      <c r="A8" s="4">
        <v>249245</v>
      </c>
      <c r="B8" s="6">
        <v>2913547</v>
      </c>
    </row>
    <row r="9" spans="1:3">
      <c r="A9" s="4">
        <v>249246</v>
      </c>
      <c r="B9" s="6">
        <v>7167946</v>
      </c>
    </row>
    <row r="10" spans="1:3">
      <c r="A10" s="4">
        <v>249247</v>
      </c>
      <c r="B10" s="6">
        <v>6453973</v>
      </c>
    </row>
    <row r="11" spans="1:3">
      <c r="B11" s="6"/>
    </row>
    <row r="19" spans="1:4">
      <c r="D19" s="4" t="s">
        <v>45</v>
      </c>
    </row>
    <row r="20" spans="1:4">
      <c r="A20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8" sqref="B8"/>
    </sheetView>
  </sheetViews>
  <sheetFormatPr defaultRowHeight="23.25"/>
  <cols>
    <col min="1" max="1" width="16.855468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26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249201</v>
      </c>
      <c r="B4" s="4">
        <v>2721326</v>
      </c>
      <c r="C4" s="4" t="s">
        <v>410</v>
      </c>
    </row>
    <row r="5" spans="1:3">
      <c r="A5" s="4">
        <v>249202</v>
      </c>
      <c r="B5" s="6">
        <v>4302937</v>
      </c>
      <c r="C5" s="4" t="s">
        <v>411</v>
      </c>
    </row>
    <row r="6" spans="1:3">
      <c r="A6" s="4">
        <v>249203</v>
      </c>
      <c r="B6" s="4">
        <v>7958479</v>
      </c>
      <c r="C6" s="4" t="s">
        <v>412</v>
      </c>
    </row>
    <row r="7" spans="1:3">
      <c r="A7" s="4">
        <v>249204</v>
      </c>
      <c r="B7" s="4">
        <v>3602090</v>
      </c>
      <c r="C7" s="4" t="s">
        <v>431</v>
      </c>
    </row>
    <row r="8" spans="1:3">
      <c r="A8" s="4">
        <v>249205</v>
      </c>
      <c r="B8" s="6">
        <v>5600812</v>
      </c>
      <c r="C8" s="4" t="s">
        <v>413</v>
      </c>
    </row>
    <row r="9" spans="1:3">
      <c r="B9" s="6"/>
    </row>
    <row r="10" spans="1:3">
      <c r="A10" s="4">
        <v>249206</v>
      </c>
      <c r="B10" s="6">
        <v>4393105</v>
      </c>
      <c r="C10" s="4" t="s">
        <v>414</v>
      </c>
    </row>
    <row r="11" spans="1:3">
      <c r="A11" s="4">
        <v>249207</v>
      </c>
      <c r="B11" s="6">
        <v>7887179</v>
      </c>
      <c r="C11" s="4" t="s">
        <v>415</v>
      </c>
    </row>
    <row r="12" spans="1:3">
      <c r="A12" s="4" t="s">
        <v>45</v>
      </c>
      <c r="B12" s="6"/>
      <c r="C12" s="4" t="s">
        <v>416</v>
      </c>
    </row>
    <row r="13" spans="1:3">
      <c r="A13" s="4" t="s">
        <v>45</v>
      </c>
    </row>
    <row r="18" spans="1:4">
      <c r="A18" s="4" t="s">
        <v>45</v>
      </c>
    </row>
    <row r="20" spans="1:4">
      <c r="D20" s="4" t="s">
        <v>45</v>
      </c>
    </row>
    <row r="21" spans="1:4">
      <c r="A21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6" sqref="B6"/>
    </sheetView>
  </sheetViews>
  <sheetFormatPr defaultRowHeight="23.25"/>
  <cols>
    <col min="1" max="1" width="16.855468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4" ht="44.25" customHeight="1">
      <c r="A1" s="92" t="s">
        <v>19</v>
      </c>
      <c r="B1" s="92"/>
      <c r="C1" s="92"/>
    </row>
    <row r="2" spans="1:4">
      <c r="A2" s="4" t="s">
        <v>67</v>
      </c>
      <c r="B2" s="4" t="s">
        <v>68</v>
      </c>
    </row>
    <row r="3" spans="1:4">
      <c r="A3" s="4" t="s">
        <v>45</v>
      </c>
      <c r="B3" s="4" t="s">
        <v>45</v>
      </c>
      <c r="C3" s="4" t="s">
        <v>45</v>
      </c>
    </row>
    <row r="4" spans="1:4">
      <c r="A4" s="4">
        <v>248768</v>
      </c>
      <c r="B4" s="4">
        <v>6121195</v>
      </c>
      <c r="C4" s="4" t="s">
        <v>341</v>
      </c>
      <c r="D4" s="4" t="s">
        <v>318</v>
      </c>
    </row>
    <row r="5" spans="1:4">
      <c r="A5" s="4">
        <v>248769</v>
      </c>
      <c r="B5" s="6">
        <v>5402539</v>
      </c>
      <c r="C5" s="4" t="s">
        <v>342</v>
      </c>
      <c r="D5" s="4" t="s">
        <v>319</v>
      </c>
    </row>
    <row r="6" spans="1:4">
      <c r="A6" s="4">
        <v>248770</v>
      </c>
      <c r="B6" s="4">
        <v>2362763</v>
      </c>
      <c r="C6" s="4" t="s">
        <v>343</v>
      </c>
      <c r="D6" s="4" t="s">
        <v>334</v>
      </c>
    </row>
    <row r="7" spans="1:4">
      <c r="A7" s="4">
        <v>248771</v>
      </c>
      <c r="B7" s="4">
        <v>4401876</v>
      </c>
      <c r="C7" s="4" t="s">
        <v>344</v>
      </c>
      <c r="D7" s="4" t="s">
        <v>321</v>
      </c>
    </row>
    <row r="8" spans="1:4">
      <c r="B8" s="6"/>
      <c r="D8" s="4" t="s">
        <v>45</v>
      </c>
    </row>
    <row r="9" spans="1:4">
      <c r="A9" s="4">
        <v>248772</v>
      </c>
      <c r="B9" s="6">
        <v>1584885</v>
      </c>
      <c r="D9" s="4" t="s">
        <v>45</v>
      </c>
    </row>
    <row r="10" spans="1:4">
      <c r="A10" s="4">
        <v>248773</v>
      </c>
      <c r="B10" s="6">
        <v>4422438</v>
      </c>
      <c r="D10" s="4" t="s">
        <v>45</v>
      </c>
    </row>
    <row r="11" spans="1:4">
      <c r="A11" s="4">
        <v>248774</v>
      </c>
      <c r="B11" s="6">
        <v>9987613</v>
      </c>
      <c r="D11" s="4" t="s">
        <v>45</v>
      </c>
    </row>
    <row r="12" spans="1:4">
      <c r="A12" s="4">
        <v>248775</v>
      </c>
      <c r="B12" s="4">
        <v>6781931</v>
      </c>
      <c r="D12" s="4" t="s">
        <v>45</v>
      </c>
    </row>
    <row r="13" spans="1:4">
      <c r="A13" s="4">
        <v>248776</v>
      </c>
      <c r="B13" s="4">
        <v>2681055</v>
      </c>
      <c r="D13" s="4" t="s">
        <v>45</v>
      </c>
    </row>
    <row r="14" spans="1:4">
      <c r="A14" s="4">
        <v>248777</v>
      </c>
      <c r="B14" s="4">
        <v>1484960</v>
      </c>
      <c r="D14" s="4" t="s">
        <v>45</v>
      </c>
    </row>
    <row r="15" spans="1:4">
      <c r="A15" s="4">
        <v>248778</v>
      </c>
      <c r="B15" s="4">
        <v>3769281</v>
      </c>
      <c r="D15" s="4" t="s">
        <v>45</v>
      </c>
    </row>
    <row r="16" spans="1:4">
      <c r="A16" s="4" t="s">
        <v>45</v>
      </c>
    </row>
    <row r="17" spans="1:4">
      <c r="A17" s="4" t="s">
        <v>45</v>
      </c>
    </row>
    <row r="19" spans="1:4">
      <c r="D19" s="4" t="s">
        <v>45</v>
      </c>
    </row>
    <row r="20" spans="1:4">
      <c r="A20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0" sqref="B10"/>
    </sheetView>
  </sheetViews>
  <sheetFormatPr defaultRowHeight="23.25"/>
  <cols>
    <col min="1" max="1" width="16.855468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4" ht="44.25" customHeight="1">
      <c r="A1" s="92" t="s">
        <v>253</v>
      </c>
      <c r="B1" s="92"/>
      <c r="C1" s="92"/>
    </row>
    <row r="2" spans="1:4">
      <c r="A2" s="4" t="s">
        <v>67</v>
      </c>
      <c r="B2" s="4" t="s">
        <v>68</v>
      </c>
    </row>
    <row r="3" spans="1:4">
      <c r="A3" s="4" t="s">
        <v>45</v>
      </c>
      <c r="B3" s="4" t="s">
        <v>45</v>
      </c>
      <c r="C3" s="4" t="s">
        <v>45</v>
      </c>
    </row>
    <row r="4" spans="1:4">
      <c r="A4" s="4">
        <v>248699</v>
      </c>
      <c r="B4" s="4">
        <v>5349560</v>
      </c>
      <c r="C4" s="4" t="s">
        <v>325</v>
      </c>
      <c r="D4" s="4" t="s">
        <v>318</v>
      </c>
    </row>
    <row r="5" spans="1:4">
      <c r="A5" s="4">
        <v>248700</v>
      </c>
      <c r="B5" s="6" t="s">
        <v>336</v>
      </c>
      <c r="C5" s="4" t="s">
        <v>326</v>
      </c>
      <c r="D5" s="4" t="s">
        <v>319</v>
      </c>
    </row>
    <row r="6" spans="1:4">
      <c r="A6" s="4">
        <v>248701</v>
      </c>
      <c r="B6" s="4">
        <v>7075802</v>
      </c>
      <c r="C6" s="4" t="s">
        <v>327</v>
      </c>
      <c r="D6" s="4" t="s">
        <v>334</v>
      </c>
    </row>
    <row r="7" spans="1:4">
      <c r="A7" s="4">
        <v>248705</v>
      </c>
      <c r="B7" s="4">
        <v>9289047</v>
      </c>
      <c r="C7" s="4" t="s">
        <v>337</v>
      </c>
      <c r="D7" s="4" t="s">
        <v>321</v>
      </c>
    </row>
    <row r="8" spans="1:4">
      <c r="A8" s="4">
        <v>248703</v>
      </c>
      <c r="B8" s="6" t="s">
        <v>338</v>
      </c>
      <c r="C8" s="4" t="s">
        <v>340</v>
      </c>
      <c r="D8" s="4" t="s">
        <v>321</v>
      </c>
    </row>
    <row r="9" spans="1:4">
      <c r="A9" s="4">
        <v>248704</v>
      </c>
      <c r="B9" s="6">
        <v>4525435</v>
      </c>
      <c r="C9" s="4" t="s">
        <v>328</v>
      </c>
      <c r="D9" s="4" t="s">
        <v>321</v>
      </c>
    </row>
    <row r="10" spans="1:4">
      <c r="A10" s="4">
        <v>248705</v>
      </c>
      <c r="B10" s="6">
        <v>9269534</v>
      </c>
      <c r="C10" s="4" t="s">
        <v>337</v>
      </c>
      <c r="D10" s="4" t="s">
        <v>321</v>
      </c>
    </row>
    <row r="11" spans="1:4">
      <c r="B11" s="6"/>
    </row>
    <row r="12" spans="1:4">
      <c r="A12" s="4">
        <v>248706</v>
      </c>
      <c r="B12" s="4">
        <v>9023590</v>
      </c>
      <c r="C12" s="4" t="s">
        <v>339</v>
      </c>
      <c r="D12" s="4" t="s">
        <v>321</v>
      </c>
    </row>
    <row r="13" spans="1:4">
      <c r="A13" s="4">
        <v>248707</v>
      </c>
      <c r="B13" s="4">
        <v>4142920</v>
      </c>
      <c r="C13" s="4" t="s">
        <v>329</v>
      </c>
      <c r="D13" s="4" t="s">
        <v>321</v>
      </c>
    </row>
    <row r="14" spans="1:4">
      <c r="A14" s="4">
        <v>248708</v>
      </c>
      <c r="B14" s="4">
        <v>3966416</v>
      </c>
      <c r="C14" s="4" t="s">
        <v>330</v>
      </c>
      <c r="D14" s="4" t="s">
        <v>321</v>
      </c>
    </row>
    <row r="17" spans="1:4">
      <c r="A17" s="4">
        <v>248709</v>
      </c>
      <c r="B17" s="4">
        <v>9124869</v>
      </c>
      <c r="C17" s="4" t="s">
        <v>331</v>
      </c>
    </row>
    <row r="18" spans="1:4">
      <c r="A18" s="4">
        <v>248710</v>
      </c>
      <c r="B18" s="4">
        <v>5780927</v>
      </c>
      <c r="C18" s="4" t="s">
        <v>332</v>
      </c>
    </row>
    <row r="19" spans="1:4">
      <c r="A19" s="4">
        <v>248711</v>
      </c>
      <c r="B19" s="4">
        <v>7465040</v>
      </c>
      <c r="C19" s="4" t="s">
        <v>333</v>
      </c>
      <c r="D19" s="4" t="s">
        <v>45</v>
      </c>
    </row>
    <row r="20" spans="1:4">
      <c r="A20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1" sqref="C11"/>
    </sheetView>
  </sheetViews>
  <sheetFormatPr defaultRowHeight="23.25"/>
  <cols>
    <col min="1" max="1" width="16.855468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45</v>
      </c>
      <c r="B1" s="92"/>
      <c r="C1" s="92"/>
    </row>
    <row r="2" spans="1:3">
      <c r="A2" s="4" t="s">
        <v>67</v>
      </c>
      <c r="B2" s="4" t="s">
        <v>68</v>
      </c>
    </row>
    <row r="9" spans="1:3">
      <c r="B9" s="6"/>
    </row>
    <row r="19" spans="4:4">
      <c r="D19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1" workbookViewId="0">
      <selection activeCell="A15" sqref="A15"/>
    </sheetView>
  </sheetViews>
  <sheetFormatPr defaultRowHeight="23.25"/>
  <cols>
    <col min="1" max="1" width="16.855468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36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248659</v>
      </c>
      <c r="B4" s="4">
        <v>3919224</v>
      </c>
      <c r="C4" s="4" t="s">
        <v>313</v>
      </c>
    </row>
    <row r="5" spans="1:3">
      <c r="A5" s="4">
        <v>248660</v>
      </c>
      <c r="B5" s="4">
        <v>6261424</v>
      </c>
      <c r="C5" s="4" t="s">
        <v>307</v>
      </c>
    </row>
    <row r="6" spans="1:3">
      <c r="A6" s="4">
        <v>248661</v>
      </c>
      <c r="B6" s="4">
        <v>8512494</v>
      </c>
      <c r="C6" s="4" t="s">
        <v>308</v>
      </c>
    </row>
    <row r="7" spans="1:3">
      <c r="A7" s="4">
        <v>248662</v>
      </c>
      <c r="B7" s="4">
        <v>9526204</v>
      </c>
      <c r="C7" s="4" t="s">
        <v>309</v>
      </c>
    </row>
    <row r="8" spans="1:3">
      <c r="A8" s="4">
        <v>248663</v>
      </c>
      <c r="B8" s="4">
        <v>2539135</v>
      </c>
      <c r="C8" s="4" t="s">
        <v>310</v>
      </c>
    </row>
    <row r="9" spans="1:3">
      <c r="A9" s="4">
        <v>248664</v>
      </c>
      <c r="B9" s="6">
        <v>6750601</v>
      </c>
      <c r="C9" s="4" t="s">
        <v>311</v>
      </c>
    </row>
    <row r="10" spans="1:3">
      <c r="A10" s="4">
        <v>248665</v>
      </c>
      <c r="B10" s="6" t="s">
        <v>317</v>
      </c>
      <c r="C10" s="4" t="s">
        <v>312</v>
      </c>
    </row>
    <row r="13" spans="1:3">
      <c r="A13" s="4">
        <v>248666</v>
      </c>
      <c r="B13" s="4">
        <v>7960998</v>
      </c>
      <c r="C13" s="4" t="s">
        <v>314</v>
      </c>
    </row>
    <row r="14" spans="1:3">
      <c r="A14" s="4">
        <v>248667</v>
      </c>
      <c r="B14" s="4">
        <v>5871757</v>
      </c>
      <c r="C14" s="4" t="s">
        <v>315</v>
      </c>
    </row>
    <row r="15" spans="1:3">
      <c r="A15" s="4">
        <v>248668</v>
      </c>
      <c r="B15" s="4">
        <v>4671196</v>
      </c>
      <c r="C15" s="4" t="s">
        <v>316</v>
      </c>
    </row>
    <row r="19" spans="4:4">
      <c r="D19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4" sqref="A4"/>
    </sheetView>
  </sheetViews>
  <sheetFormatPr defaultRowHeight="23.25"/>
  <cols>
    <col min="1" max="1" width="16.855468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21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248629</v>
      </c>
      <c r="B4" s="4">
        <v>3181882</v>
      </c>
      <c r="C4" s="4" t="s">
        <v>284</v>
      </c>
    </row>
    <row r="5" spans="1:3">
      <c r="A5" s="4">
        <v>248630</v>
      </c>
      <c r="B5" s="4">
        <v>8566904</v>
      </c>
      <c r="C5" s="4" t="s">
        <v>285</v>
      </c>
    </row>
    <row r="6" spans="1:3">
      <c r="A6" s="4">
        <v>248631</v>
      </c>
      <c r="B6" s="4">
        <v>1805599</v>
      </c>
      <c r="C6" s="4" t="s">
        <v>286</v>
      </c>
    </row>
    <row r="7" spans="1:3">
      <c r="A7" s="4">
        <v>248632</v>
      </c>
      <c r="B7" s="4">
        <v>4047200</v>
      </c>
      <c r="C7" s="4" t="s">
        <v>287</v>
      </c>
    </row>
    <row r="8" spans="1:3">
      <c r="A8" s="4">
        <v>248633</v>
      </c>
      <c r="B8" s="4">
        <v>5619656</v>
      </c>
      <c r="C8" s="4" t="s">
        <v>288</v>
      </c>
    </row>
    <row r="9" spans="1:3">
      <c r="A9" s="4">
        <v>248634</v>
      </c>
      <c r="B9" s="6">
        <v>8053766</v>
      </c>
      <c r="C9" s="4" t="s">
        <v>289</v>
      </c>
    </row>
    <row r="10" spans="1:3">
      <c r="A10" s="4">
        <v>248635</v>
      </c>
      <c r="B10" s="4">
        <v>9238012</v>
      </c>
      <c r="C10" s="4" t="s">
        <v>290</v>
      </c>
    </row>
    <row r="11" spans="1:3">
      <c r="A11" s="4">
        <v>248636</v>
      </c>
      <c r="B11" s="4">
        <v>2854133</v>
      </c>
      <c r="C11" s="4" t="s">
        <v>292</v>
      </c>
    </row>
    <row r="12" spans="1:3">
      <c r="A12" s="4">
        <v>248637</v>
      </c>
      <c r="B12" s="4">
        <v>1701443</v>
      </c>
      <c r="C12" s="4" t="s">
        <v>291</v>
      </c>
    </row>
    <row r="14" spans="1:3">
      <c r="B14" s="4" t="s">
        <v>45</v>
      </c>
      <c r="C14" s="4" t="s">
        <v>45</v>
      </c>
    </row>
    <row r="18" spans="2:4">
      <c r="B18" s="4">
        <f>248629+29</f>
        <v>248658</v>
      </c>
    </row>
    <row r="19" spans="2:4">
      <c r="D19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workbookViewId="0">
      <selection activeCell="B19" sqref="B19"/>
    </sheetView>
  </sheetViews>
  <sheetFormatPr defaultRowHeight="26.25"/>
  <cols>
    <col min="1" max="1" width="11" style="2" bestFit="1" customWidth="1"/>
    <col min="2" max="2" width="55.140625" style="3" customWidth="1"/>
    <col min="3" max="3" width="10.5703125" style="2" bestFit="1" customWidth="1"/>
    <col min="4" max="4" width="12.7109375" style="2" bestFit="1" customWidth="1"/>
    <col min="5" max="5" width="22.85546875" style="2" bestFit="1" customWidth="1"/>
    <col min="6" max="6" width="22.85546875" style="3" bestFit="1" customWidth="1"/>
    <col min="7" max="7" width="19" style="3" customWidth="1"/>
    <col min="8" max="8" width="13.85546875" style="12" customWidth="1"/>
    <col min="9" max="9" width="13.7109375" style="2" customWidth="1"/>
    <col min="10" max="10" width="9.5703125" style="2" bestFit="1" customWidth="1"/>
    <col min="11" max="11" width="11" style="2" customWidth="1"/>
    <col min="12" max="12" width="31.85546875" style="3" bestFit="1" customWidth="1"/>
    <col min="13" max="13" width="38.7109375" style="3" customWidth="1"/>
    <col min="14" max="14" width="20.7109375" style="10" bestFit="1" customWidth="1"/>
    <col min="15" max="15" width="28.140625" style="3" customWidth="1"/>
    <col min="16" max="16" width="2.42578125" style="3" bestFit="1" customWidth="1"/>
    <col min="17" max="17" width="41.7109375" style="3" bestFit="1" customWidth="1"/>
    <col min="18" max="16384" width="9.140625" style="3"/>
  </cols>
  <sheetData>
    <row r="1" spans="1:17" s="1" customFormat="1" ht="71.25" customHeight="1">
      <c r="A1" s="24" t="s">
        <v>0</v>
      </c>
      <c r="B1" s="22"/>
      <c r="C1" s="23" t="s">
        <v>16</v>
      </c>
      <c r="D1" s="24" t="s">
        <v>62</v>
      </c>
      <c r="E1" s="21" t="s">
        <v>17</v>
      </c>
      <c r="F1" s="21" t="s">
        <v>49</v>
      </c>
      <c r="G1" s="25" t="s">
        <v>50</v>
      </c>
      <c r="H1" s="24" t="s">
        <v>45</v>
      </c>
      <c r="I1" s="24" t="s">
        <v>483</v>
      </c>
      <c r="J1" s="26" t="s">
        <v>60</v>
      </c>
      <c r="K1" s="27" t="s">
        <v>362</v>
      </c>
      <c r="L1" s="21" t="s">
        <v>46</v>
      </c>
      <c r="M1" s="22"/>
      <c r="N1" s="28" t="s">
        <v>345</v>
      </c>
      <c r="O1" s="22" t="s">
        <v>403</v>
      </c>
    </row>
    <row r="2" spans="1:17">
      <c r="A2" s="14"/>
      <c r="B2" s="8"/>
      <c r="C2" s="14"/>
      <c r="D2" s="14"/>
      <c r="E2" s="14"/>
      <c r="F2" s="8"/>
      <c r="G2" s="8"/>
      <c r="H2" s="15"/>
      <c r="I2" s="14"/>
      <c r="J2" s="14"/>
      <c r="K2" s="14"/>
      <c r="L2" s="8"/>
      <c r="M2" s="8"/>
      <c r="N2" s="11"/>
      <c r="O2" s="8"/>
    </row>
    <row r="3" spans="1:17">
      <c r="A3" s="14" t="s">
        <v>61</v>
      </c>
      <c r="B3" s="8" t="s">
        <v>6</v>
      </c>
      <c r="C3" s="14">
        <v>1040</v>
      </c>
      <c r="D3" s="14">
        <v>50</v>
      </c>
      <c r="E3" s="18">
        <v>125</v>
      </c>
      <c r="F3" s="29">
        <v>246801</v>
      </c>
      <c r="G3" s="29">
        <v>246850</v>
      </c>
      <c r="H3" s="15" t="s">
        <v>40</v>
      </c>
      <c r="I3" s="14">
        <v>0</v>
      </c>
      <c r="J3" s="14">
        <v>4</v>
      </c>
      <c r="K3" s="75">
        <v>4</v>
      </c>
      <c r="L3" s="16" t="s">
        <v>53</v>
      </c>
      <c r="M3" s="8" t="s">
        <v>242</v>
      </c>
      <c r="N3" s="11">
        <v>0</v>
      </c>
      <c r="O3" s="20"/>
    </row>
    <row r="4" spans="1:17">
      <c r="A4" s="14" t="s">
        <v>61</v>
      </c>
      <c r="B4" s="8" t="s">
        <v>2</v>
      </c>
      <c r="C4" s="14">
        <v>338</v>
      </c>
      <c r="D4" s="14">
        <v>30</v>
      </c>
      <c r="E4" s="18">
        <v>75</v>
      </c>
      <c r="F4" s="29">
        <v>246851</v>
      </c>
      <c r="G4" s="29">
        <v>246880</v>
      </c>
      <c r="H4" s="15" t="s">
        <v>40</v>
      </c>
      <c r="I4" s="14">
        <v>5</v>
      </c>
      <c r="J4" s="14">
        <v>2</v>
      </c>
      <c r="K4" s="75">
        <v>2</v>
      </c>
      <c r="L4" s="16" t="s">
        <v>54</v>
      </c>
      <c r="M4" s="8" t="s">
        <v>242</v>
      </c>
      <c r="N4" s="11">
        <v>500</v>
      </c>
      <c r="O4" s="20" t="s">
        <v>45</v>
      </c>
    </row>
    <row r="5" spans="1:17">
      <c r="A5" s="14" t="s">
        <v>61</v>
      </c>
      <c r="B5" s="8" t="s">
        <v>4</v>
      </c>
      <c r="C5" s="14">
        <v>1123</v>
      </c>
      <c r="D5" s="14">
        <v>50</v>
      </c>
      <c r="E5" s="18">
        <v>125</v>
      </c>
      <c r="F5" s="29">
        <v>246881</v>
      </c>
      <c r="G5" s="29">
        <f>F5+49</f>
        <v>246930</v>
      </c>
      <c r="H5" s="15" t="s">
        <v>56</v>
      </c>
      <c r="I5" s="14">
        <v>5</v>
      </c>
      <c r="J5" s="14">
        <v>4</v>
      </c>
      <c r="K5" s="75">
        <v>4</v>
      </c>
      <c r="L5" s="16" t="s">
        <v>58</v>
      </c>
      <c r="M5" s="8" t="s">
        <v>242</v>
      </c>
      <c r="N5" s="30">
        <v>1000</v>
      </c>
      <c r="O5" s="20"/>
    </row>
    <row r="6" spans="1:17">
      <c r="A6" s="14" t="s">
        <v>61</v>
      </c>
      <c r="B6" s="8" t="s">
        <v>7</v>
      </c>
      <c r="C6" s="14">
        <v>1124</v>
      </c>
      <c r="D6" s="14">
        <v>60</v>
      </c>
      <c r="E6" s="18">
        <v>150</v>
      </c>
      <c r="F6" s="29">
        <v>246931</v>
      </c>
      <c r="G6" s="29">
        <f>246931+59</f>
        <v>246990</v>
      </c>
      <c r="H6" s="31" t="s">
        <v>40</v>
      </c>
      <c r="I6" s="14">
        <v>10</v>
      </c>
      <c r="J6" s="14">
        <v>4</v>
      </c>
      <c r="K6" s="75">
        <v>4</v>
      </c>
      <c r="L6" s="16" t="s">
        <v>51</v>
      </c>
      <c r="M6" s="8" t="s">
        <v>277</v>
      </c>
      <c r="N6" s="19">
        <v>1000</v>
      </c>
      <c r="O6" s="20" t="s">
        <v>45</v>
      </c>
    </row>
    <row r="7" spans="1:17" s="8" customFormat="1">
      <c r="A7" s="14" t="s">
        <v>61</v>
      </c>
      <c r="B7" s="8" t="s">
        <v>10</v>
      </c>
      <c r="C7" s="14">
        <v>1245</v>
      </c>
      <c r="D7" s="14">
        <v>10</v>
      </c>
      <c r="E7" s="18">
        <v>22.5</v>
      </c>
      <c r="F7" s="29">
        <v>246991</v>
      </c>
      <c r="G7" s="29">
        <f>246991+9</f>
        <v>247000</v>
      </c>
      <c r="H7" s="15" t="s">
        <v>40</v>
      </c>
      <c r="I7" s="14">
        <v>0</v>
      </c>
      <c r="J7" s="14">
        <v>2</v>
      </c>
      <c r="K7" s="75" t="s">
        <v>463</v>
      </c>
      <c r="L7" s="16" t="s">
        <v>59</v>
      </c>
      <c r="M7" s="8" t="s">
        <v>275</v>
      </c>
      <c r="N7" s="19">
        <v>500</v>
      </c>
      <c r="O7" s="20"/>
    </row>
    <row r="8" spans="1:17">
      <c r="A8" s="14" t="s">
        <v>61</v>
      </c>
      <c r="B8" s="8" t="s">
        <v>3</v>
      </c>
      <c r="C8" s="14">
        <v>1041</v>
      </c>
      <c r="D8" s="14">
        <v>35</v>
      </c>
      <c r="E8" s="18">
        <v>87.5</v>
      </c>
      <c r="F8" s="29">
        <v>247001</v>
      </c>
      <c r="G8" s="29">
        <f>247001+34</f>
        <v>247035</v>
      </c>
      <c r="H8" s="15" t="s">
        <v>40</v>
      </c>
      <c r="I8" s="14">
        <v>3</v>
      </c>
      <c r="J8" s="14">
        <v>2</v>
      </c>
      <c r="K8" s="75">
        <v>2</v>
      </c>
      <c r="L8" s="16" t="s">
        <v>57</v>
      </c>
      <c r="M8" s="8" t="s">
        <v>277</v>
      </c>
      <c r="N8" s="19">
        <v>500</v>
      </c>
      <c r="O8" s="20"/>
    </row>
    <row r="9" spans="1:17">
      <c r="A9" s="14" t="s">
        <v>61</v>
      </c>
      <c r="B9" s="8" t="s">
        <v>11</v>
      </c>
      <c r="C9" s="14">
        <v>1420</v>
      </c>
      <c r="D9" s="14">
        <v>82</v>
      </c>
      <c r="E9" s="18">
        <v>205</v>
      </c>
      <c r="F9" s="29">
        <v>247036</v>
      </c>
      <c r="G9" s="29">
        <f>F9+81</f>
        <v>247117</v>
      </c>
      <c r="H9" s="15" t="s">
        <v>40</v>
      </c>
      <c r="I9" s="14">
        <v>10</v>
      </c>
      <c r="J9" s="14">
        <v>6</v>
      </c>
      <c r="K9" s="75">
        <v>6</v>
      </c>
      <c r="L9" s="16" t="s">
        <v>52</v>
      </c>
      <c r="M9" s="8" t="s">
        <v>244</v>
      </c>
      <c r="N9" s="19">
        <v>1500</v>
      </c>
      <c r="O9" s="20"/>
    </row>
    <row r="10" spans="1:17" s="8" customFormat="1">
      <c r="A10" s="14" t="s">
        <v>61</v>
      </c>
      <c r="B10" s="8" t="s">
        <v>13</v>
      </c>
      <c r="C10" s="14">
        <v>499</v>
      </c>
      <c r="D10" s="14">
        <v>80</v>
      </c>
      <c r="E10" s="18">
        <v>200</v>
      </c>
      <c r="F10" s="29">
        <v>247118</v>
      </c>
      <c r="G10" s="29">
        <v>247197</v>
      </c>
      <c r="H10" s="15" t="s">
        <v>40</v>
      </c>
      <c r="I10" s="14">
        <v>8</v>
      </c>
      <c r="J10" s="14">
        <v>6</v>
      </c>
      <c r="K10" s="75">
        <v>6</v>
      </c>
      <c r="L10" s="16" t="s">
        <v>55</v>
      </c>
      <c r="M10" s="8" t="s">
        <v>275</v>
      </c>
      <c r="N10" s="11">
        <v>1500</v>
      </c>
      <c r="O10" s="20" t="s">
        <v>45</v>
      </c>
      <c r="P10" s="8" t="s">
        <v>45</v>
      </c>
      <c r="Q10" s="8" t="s">
        <v>45</v>
      </c>
    </row>
    <row r="11" spans="1:17" s="8" customFormat="1">
      <c r="A11" s="14"/>
      <c r="B11" s="8" t="s">
        <v>7</v>
      </c>
      <c r="C11" s="14"/>
      <c r="D11" s="14">
        <v>1</v>
      </c>
      <c r="E11" s="18">
        <v>0</v>
      </c>
      <c r="F11" s="29">
        <v>247198</v>
      </c>
      <c r="G11" s="29">
        <v>247198</v>
      </c>
      <c r="H11" s="15" t="s">
        <v>40</v>
      </c>
      <c r="I11" s="14"/>
      <c r="J11" s="14"/>
      <c r="K11" s="75"/>
      <c r="L11" s="16"/>
      <c r="M11" s="8" t="s">
        <v>294</v>
      </c>
      <c r="N11" s="11"/>
      <c r="O11" s="20"/>
    </row>
    <row r="12" spans="1:17">
      <c r="A12" s="14"/>
      <c r="B12" s="8" t="s">
        <v>23</v>
      </c>
      <c r="C12" s="14">
        <v>3091</v>
      </c>
      <c r="D12" s="14">
        <v>1</v>
      </c>
      <c r="E12" s="18"/>
      <c r="F12" s="14">
        <v>247199</v>
      </c>
      <c r="G12" s="14">
        <v>247199</v>
      </c>
      <c r="H12" s="15" t="s">
        <v>40</v>
      </c>
      <c r="I12" s="14"/>
      <c r="J12" s="14"/>
      <c r="K12" s="75">
        <v>2</v>
      </c>
      <c r="L12" s="8"/>
      <c r="M12" s="32"/>
      <c r="N12" s="11"/>
      <c r="O12" s="20"/>
    </row>
    <row r="13" spans="1:17">
      <c r="A13" s="14"/>
      <c r="B13" s="33" t="s">
        <v>352</v>
      </c>
      <c r="C13" s="33"/>
      <c r="D13" s="34">
        <v>1</v>
      </c>
      <c r="E13" s="35"/>
      <c r="F13" s="34">
        <v>247200</v>
      </c>
      <c r="G13" s="34">
        <v>247200</v>
      </c>
      <c r="H13" s="15"/>
      <c r="I13" s="14"/>
      <c r="J13" s="14"/>
      <c r="K13" s="75"/>
      <c r="L13" s="8"/>
      <c r="M13" s="32"/>
      <c r="N13" s="11"/>
      <c r="O13" s="20"/>
    </row>
    <row r="14" spans="1:17" ht="27" customHeight="1">
      <c r="A14" s="14"/>
      <c r="B14" s="33"/>
      <c r="C14" s="33"/>
      <c r="D14" s="34">
        <f>SUM(D3:D13)</f>
        <v>400</v>
      </c>
      <c r="E14" s="35"/>
      <c r="F14" s="34"/>
      <c r="G14" s="34"/>
      <c r="H14" s="15"/>
      <c r="I14" s="14"/>
      <c r="J14" s="14"/>
      <c r="K14" s="75"/>
      <c r="L14" s="8"/>
      <c r="M14" s="32"/>
      <c r="N14" s="11"/>
      <c r="O14" s="20"/>
    </row>
    <row r="15" spans="1:17" ht="27" customHeight="1">
      <c r="A15" s="14"/>
      <c r="B15" s="33"/>
      <c r="C15" s="33"/>
      <c r="D15" s="34"/>
      <c r="E15" s="35"/>
      <c r="F15" s="34"/>
      <c r="G15" s="34"/>
      <c r="H15" s="15"/>
      <c r="I15" s="14"/>
      <c r="J15" s="14"/>
      <c r="K15" s="75"/>
      <c r="L15" s="8"/>
      <c r="M15" s="32"/>
      <c r="N15" s="11"/>
      <c r="O15" s="20"/>
    </row>
    <row r="16" spans="1:17">
      <c r="A16" s="14"/>
      <c r="B16" s="8" t="s">
        <v>196</v>
      </c>
      <c r="C16" s="14">
        <v>2320</v>
      </c>
      <c r="D16" s="14">
        <v>50</v>
      </c>
      <c r="E16" s="18">
        <v>125</v>
      </c>
      <c r="F16" s="29">
        <v>248401</v>
      </c>
      <c r="G16" s="29">
        <v>248450</v>
      </c>
      <c r="H16" s="15" t="s">
        <v>40</v>
      </c>
      <c r="I16" s="14" t="s">
        <v>45</v>
      </c>
      <c r="J16" s="14" t="s">
        <v>45</v>
      </c>
      <c r="K16" s="75"/>
      <c r="L16" s="16" t="s">
        <v>252</v>
      </c>
      <c r="M16" s="8" t="s">
        <v>242</v>
      </c>
      <c r="N16" s="11"/>
      <c r="O16" s="20"/>
    </row>
    <row r="17" spans="1:17">
      <c r="A17" s="14"/>
      <c r="B17" s="8"/>
      <c r="C17" s="14"/>
      <c r="D17" s="14"/>
      <c r="E17" s="18"/>
      <c r="F17" s="29"/>
      <c r="G17" s="29"/>
      <c r="H17" s="15"/>
      <c r="I17" s="14"/>
      <c r="J17" s="14"/>
      <c r="K17" s="75"/>
      <c r="L17" s="16"/>
      <c r="M17" s="8"/>
      <c r="N17" s="11"/>
      <c r="O17" s="20"/>
    </row>
    <row r="18" spans="1:17">
      <c r="A18" s="14"/>
      <c r="B18" s="33" t="s">
        <v>352</v>
      </c>
      <c r="C18" s="36"/>
      <c r="D18" s="36">
        <v>15</v>
      </c>
      <c r="E18" s="36"/>
      <c r="F18" s="36">
        <v>248451</v>
      </c>
      <c r="G18" s="37">
        <v>248465</v>
      </c>
      <c r="H18" s="15"/>
      <c r="I18" s="14"/>
      <c r="J18" s="14"/>
      <c r="K18" s="75"/>
      <c r="L18" s="8"/>
      <c r="M18" s="8"/>
      <c r="N18" s="11"/>
      <c r="O18" s="20"/>
    </row>
    <row r="19" spans="1:17">
      <c r="A19" s="14"/>
      <c r="B19" s="33"/>
      <c r="C19" s="36"/>
      <c r="D19" s="36"/>
      <c r="E19" s="36"/>
      <c r="F19" s="36"/>
      <c r="G19" s="37"/>
      <c r="H19" s="15"/>
      <c r="I19" s="14"/>
      <c r="J19" s="14"/>
      <c r="K19" s="75"/>
      <c r="L19" s="8"/>
      <c r="M19" s="8"/>
      <c r="N19" s="11"/>
      <c r="O19" s="20"/>
    </row>
    <row r="20" spans="1:17">
      <c r="A20" s="14" t="s">
        <v>61</v>
      </c>
      <c r="B20" s="8" t="s">
        <v>32</v>
      </c>
      <c r="C20" s="14">
        <v>2231</v>
      </c>
      <c r="D20" s="14">
        <v>50</v>
      </c>
      <c r="E20" s="18">
        <v>125</v>
      </c>
      <c r="F20" s="14">
        <v>248466</v>
      </c>
      <c r="G20" s="14">
        <v>248515</v>
      </c>
      <c r="H20" s="15" t="s">
        <v>40</v>
      </c>
      <c r="I20" s="14">
        <v>2</v>
      </c>
      <c r="J20" s="14">
        <v>2</v>
      </c>
      <c r="K20" s="75">
        <v>2</v>
      </c>
      <c r="L20" s="16" t="s">
        <v>241</v>
      </c>
      <c r="M20" s="8" t="s">
        <v>273</v>
      </c>
      <c r="N20" s="19">
        <v>500</v>
      </c>
      <c r="O20" s="20"/>
    </row>
    <row r="21" spans="1:17">
      <c r="A21" s="14" t="s">
        <v>61</v>
      </c>
      <c r="B21" s="8" t="s">
        <v>35</v>
      </c>
      <c r="C21" s="14">
        <v>2354</v>
      </c>
      <c r="D21" s="14">
        <v>32</v>
      </c>
      <c r="E21" s="18">
        <v>80</v>
      </c>
      <c r="F21" s="14">
        <v>248516</v>
      </c>
      <c r="G21" s="14">
        <v>248547</v>
      </c>
      <c r="H21" s="15" t="s">
        <v>40</v>
      </c>
      <c r="I21" s="14">
        <v>1</v>
      </c>
      <c r="J21" s="14">
        <v>2</v>
      </c>
      <c r="K21" s="75" t="s">
        <v>463</v>
      </c>
      <c r="L21" s="16" t="s">
        <v>243</v>
      </c>
      <c r="M21" s="8" t="s">
        <v>276</v>
      </c>
      <c r="N21" s="38" t="s">
        <v>45</v>
      </c>
      <c r="O21" s="48">
        <v>500</v>
      </c>
      <c r="Q21" s="8" t="s">
        <v>35</v>
      </c>
    </row>
    <row r="22" spans="1:17">
      <c r="A22" s="14" t="s">
        <v>61</v>
      </c>
      <c r="B22" s="8" t="s">
        <v>18</v>
      </c>
      <c r="C22" s="14">
        <v>2658</v>
      </c>
      <c r="D22" s="14">
        <v>51</v>
      </c>
      <c r="E22" s="39">
        <v>127.5</v>
      </c>
      <c r="F22" s="14">
        <v>248548</v>
      </c>
      <c r="G22" s="14">
        <v>248598</v>
      </c>
      <c r="H22" s="15" t="s">
        <v>40</v>
      </c>
      <c r="I22" s="14">
        <v>24</v>
      </c>
      <c r="J22" s="14">
        <v>4</v>
      </c>
      <c r="K22" s="75">
        <v>4</v>
      </c>
      <c r="L22" s="40" t="s">
        <v>278</v>
      </c>
      <c r="M22" s="8" t="s">
        <v>273</v>
      </c>
      <c r="N22" s="38">
        <v>1000</v>
      </c>
      <c r="O22" s="20"/>
    </row>
    <row r="23" spans="1:17">
      <c r="A23" s="14"/>
      <c r="B23" s="13" t="s">
        <v>249</v>
      </c>
      <c r="C23" s="14">
        <v>2691</v>
      </c>
      <c r="D23" s="14">
        <v>20</v>
      </c>
      <c r="E23" s="18">
        <v>50</v>
      </c>
      <c r="F23" s="14">
        <v>248599</v>
      </c>
      <c r="G23" s="14">
        <v>248618</v>
      </c>
      <c r="H23" s="15" t="s">
        <v>40</v>
      </c>
      <c r="I23" s="14" t="s">
        <v>45</v>
      </c>
      <c r="J23" s="14"/>
      <c r="K23" s="75"/>
      <c r="L23" s="16" t="s">
        <v>272</v>
      </c>
      <c r="M23" s="8" t="s">
        <v>274</v>
      </c>
      <c r="N23" s="11"/>
      <c r="O23" s="20"/>
    </row>
    <row r="24" spans="1:17">
      <c r="A24" s="14"/>
      <c r="B24" s="13" t="s">
        <v>65</v>
      </c>
      <c r="C24" s="14">
        <v>1795</v>
      </c>
      <c r="D24" s="14">
        <v>10</v>
      </c>
      <c r="E24" s="18">
        <v>25</v>
      </c>
      <c r="F24" s="14">
        <v>248619</v>
      </c>
      <c r="G24" s="14">
        <v>248628</v>
      </c>
      <c r="H24" s="15" t="s">
        <v>40</v>
      </c>
      <c r="I24" s="14" t="s">
        <v>45</v>
      </c>
      <c r="J24" s="14"/>
      <c r="K24" s="75"/>
      <c r="L24" s="16" t="s">
        <v>279</v>
      </c>
      <c r="M24" s="8" t="s">
        <v>242</v>
      </c>
      <c r="N24" s="11"/>
      <c r="O24" s="20"/>
    </row>
    <row r="25" spans="1:17">
      <c r="A25" s="14"/>
      <c r="B25" s="13" t="s">
        <v>21</v>
      </c>
      <c r="C25" s="14">
        <v>2794</v>
      </c>
      <c r="D25" s="14">
        <v>30</v>
      </c>
      <c r="E25" s="18">
        <v>75</v>
      </c>
      <c r="F25" s="14">
        <v>248629</v>
      </c>
      <c r="G25" s="14">
        <v>248658</v>
      </c>
      <c r="H25" s="15" t="s">
        <v>40</v>
      </c>
      <c r="I25" s="14">
        <v>3</v>
      </c>
      <c r="J25" s="14">
        <v>2</v>
      </c>
      <c r="K25" s="75"/>
      <c r="L25" s="16" t="s">
        <v>280</v>
      </c>
      <c r="M25" s="8" t="s">
        <v>351</v>
      </c>
      <c r="N25" s="11">
        <v>500</v>
      </c>
      <c r="O25" s="20" t="s">
        <v>45</v>
      </c>
      <c r="Q25" s="13" t="s">
        <v>45</v>
      </c>
    </row>
    <row r="26" spans="1:17" s="1" customFormat="1" ht="48" customHeight="1">
      <c r="A26" s="41" t="s">
        <v>61</v>
      </c>
      <c r="B26" s="42" t="s">
        <v>36</v>
      </c>
      <c r="C26" s="43">
        <v>1803</v>
      </c>
      <c r="D26" s="43">
        <v>40</v>
      </c>
      <c r="E26" s="44">
        <v>100</v>
      </c>
      <c r="F26" s="43">
        <v>248659</v>
      </c>
      <c r="G26" s="43">
        <f>F26+39</f>
        <v>248698</v>
      </c>
      <c r="H26" s="45" t="s">
        <v>457</v>
      </c>
      <c r="I26" s="43">
        <v>4</v>
      </c>
      <c r="J26" s="46">
        <v>2</v>
      </c>
      <c r="K26" s="76">
        <v>2</v>
      </c>
      <c r="L26" s="47" t="s">
        <v>323</v>
      </c>
      <c r="M26" s="37" t="s">
        <v>351</v>
      </c>
      <c r="N26" s="11">
        <v>500</v>
      </c>
      <c r="O26" s="74" t="s">
        <v>45</v>
      </c>
      <c r="Q26" s="68" t="s">
        <v>36</v>
      </c>
    </row>
    <row r="27" spans="1:17">
      <c r="A27" s="14"/>
      <c r="B27" s="8" t="s">
        <v>253</v>
      </c>
      <c r="C27" s="14">
        <v>2499</v>
      </c>
      <c r="D27" s="14">
        <v>20</v>
      </c>
      <c r="E27" s="18">
        <v>50</v>
      </c>
      <c r="F27" s="14">
        <v>248699</v>
      </c>
      <c r="G27" s="14">
        <v>248718</v>
      </c>
      <c r="H27" s="17" t="s">
        <v>40</v>
      </c>
      <c r="I27" s="21" t="s">
        <v>45</v>
      </c>
      <c r="J27" s="14"/>
      <c r="K27" s="75"/>
      <c r="L27" s="16" t="s">
        <v>324</v>
      </c>
      <c r="M27" s="8" t="s">
        <v>351</v>
      </c>
      <c r="N27" s="11"/>
      <c r="O27" s="20"/>
    </row>
    <row r="28" spans="1:17">
      <c r="A28" s="14" t="s">
        <v>61</v>
      </c>
      <c r="B28" s="8" t="s">
        <v>23</v>
      </c>
      <c r="C28" s="14">
        <v>3091</v>
      </c>
      <c r="D28" s="14">
        <v>50</v>
      </c>
      <c r="E28" s="18">
        <v>125</v>
      </c>
      <c r="F28" s="14">
        <v>248719</v>
      </c>
      <c r="G28" s="49">
        <f>F28+48</f>
        <v>248767</v>
      </c>
      <c r="H28" s="17" t="s">
        <v>40</v>
      </c>
      <c r="I28" s="14">
        <v>6</v>
      </c>
      <c r="J28" s="14">
        <v>2</v>
      </c>
      <c r="K28" s="75">
        <v>2</v>
      </c>
      <c r="L28" s="16" t="s">
        <v>349</v>
      </c>
      <c r="M28" s="8" t="s">
        <v>351</v>
      </c>
      <c r="N28" s="19">
        <v>500</v>
      </c>
      <c r="O28" s="20"/>
    </row>
    <row r="29" spans="1:17">
      <c r="A29" s="14" t="s">
        <v>61</v>
      </c>
      <c r="B29" s="8" t="s">
        <v>19</v>
      </c>
      <c r="C29" s="14">
        <v>3133</v>
      </c>
      <c r="D29" s="14">
        <v>32</v>
      </c>
      <c r="E29" s="18">
        <v>80</v>
      </c>
      <c r="F29" s="14">
        <v>248768</v>
      </c>
      <c r="G29" s="14">
        <v>248799</v>
      </c>
      <c r="H29" s="17" t="s">
        <v>40</v>
      </c>
      <c r="I29" s="14">
        <v>4</v>
      </c>
      <c r="J29" s="14">
        <v>2</v>
      </c>
      <c r="K29" s="75">
        <v>2</v>
      </c>
      <c r="L29" s="16" t="s">
        <v>348</v>
      </c>
      <c r="M29" s="8" t="s">
        <v>351</v>
      </c>
      <c r="N29" s="19">
        <v>500</v>
      </c>
      <c r="O29" s="20"/>
    </row>
    <row r="30" spans="1:17">
      <c r="A30" s="14"/>
      <c r="B30" s="16" t="s">
        <v>10</v>
      </c>
      <c r="C30" s="14"/>
      <c r="D30" s="14">
        <v>1</v>
      </c>
      <c r="E30" s="18">
        <v>0</v>
      </c>
      <c r="F30" s="14">
        <v>248800</v>
      </c>
      <c r="G30" s="14">
        <v>248800</v>
      </c>
      <c r="H30" s="17" t="s">
        <v>40</v>
      </c>
      <c r="I30" s="14"/>
      <c r="J30" s="14"/>
      <c r="K30" s="75"/>
      <c r="L30" s="16"/>
      <c r="M30" s="8"/>
      <c r="N30" s="19"/>
      <c r="O30" s="20"/>
    </row>
    <row r="31" spans="1:17">
      <c r="A31" s="14"/>
      <c r="B31" s="16"/>
      <c r="C31" s="14"/>
      <c r="D31" s="34">
        <f>SUM(D16:D30)</f>
        <v>401</v>
      </c>
      <c r="E31" s="18"/>
      <c r="F31" s="14"/>
      <c r="G31" s="14"/>
      <c r="H31" s="17"/>
      <c r="I31" s="19"/>
      <c r="J31" s="19"/>
      <c r="K31" s="75"/>
      <c r="L31" s="16"/>
      <c r="M31" s="8"/>
      <c r="N31" s="19"/>
      <c r="O31" s="20"/>
    </row>
    <row r="32" spans="1:17">
      <c r="A32" s="14"/>
      <c r="B32" s="19"/>
      <c r="C32" s="19"/>
      <c r="D32" s="19"/>
      <c r="E32" s="18"/>
      <c r="F32" s="19"/>
      <c r="G32" s="19"/>
      <c r="H32" s="19"/>
      <c r="I32" s="19"/>
      <c r="J32" s="19"/>
      <c r="K32" s="77"/>
      <c r="L32" s="19"/>
      <c r="M32" s="19"/>
      <c r="N32" s="19"/>
      <c r="O32" s="20"/>
    </row>
    <row r="33" spans="1:17">
      <c r="A33" s="14"/>
      <c r="B33" s="8" t="s">
        <v>144</v>
      </c>
      <c r="C33" s="14">
        <v>2066</v>
      </c>
      <c r="D33" s="14">
        <v>38</v>
      </c>
      <c r="E33" s="18">
        <v>95</v>
      </c>
      <c r="F33" s="29">
        <v>248801</v>
      </c>
      <c r="G33" s="29">
        <v>248838</v>
      </c>
      <c r="H33" s="15" t="s">
        <v>40</v>
      </c>
      <c r="I33" s="14" t="s">
        <v>45</v>
      </c>
      <c r="J33" s="14" t="s">
        <v>45</v>
      </c>
      <c r="K33" s="75" t="s">
        <v>463</v>
      </c>
      <c r="L33" s="16" t="s">
        <v>154</v>
      </c>
      <c r="M33" s="8" t="s">
        <v>242</v>
      </c>
      <c r="N33" s="11"/>
      <c r="O33" s="20"/>
    </row>
    <row r="34" spans="1:17">
      <c r="A34" s="14" t="s">
        <v>61</v>
      </c>
      <c r="B34" s="8" t="s">
        <v>44</v>
      </c>
      <c r="C34" s="14">
        <v>1912</v>
      </c>
      <c r="D34" s="14">
        <v>30</v>
      </c>
      <c r="E34" s="18">
        <v>75</v>
      </c>
      <c r="F34" s="14">
        <v>248839</v>
      </c>
      <c r="G34" s="14">
        <v>248868</v>
      </c>
      <c r="H34" s="15" t="s">
        <v>40</v>
      </c>
      <c r="I34" s="14">
        <v>3</v>
      </c>
      <c r="J34" s="14">
        <v>2</v>
      </c>
      <c r="K34" s="75">
        <v>2</v>
      </c>
      <c r="L34" s="16" t="s">
        <v>131</v>
      </c>
      <c r="M34" s="8" t="s">
        <v>277</v>
      </c>
      <c r="N34" s="19">
        <v>500</v>
      </c>
      <c r="O34" s="20" t="s">
        <v>45</v>
      </c>
      <c r="Q34" s="8" t="s">
        <v>45</v>
      </c>
    </row>
    <row r="35" spans="1:17">
      <c r="A35" s="14" t="s">
        <v>61</v>
      </c>
      <c r="B35" s="8" t="s">
        <v>41</v>
      </c>
      <c r="C35" s="14">
        <v>1681</v>
      </c>
      <c r="D35" s="14">
        <v>35</v>
      </c>
      <c r="E35" s="18">
        <v>87.5</v>
      </c>
      <c r="F35" s="50">
        <v>248869</v>
      </c>
      <c r="G35" s="50">
        <v>248903</v>
      </c>
      <c r="H35" s="15" t="s">
        <v>40</v>
      </c>
      <c r="I35" s="14">
        <v>2</v>
      </c>
      <c r="J35" s="14">
        <v>2</v>
      </c>
      <c r="K35" s="75" t="s">
        <v>463</v>
      </c>
      <c r="L35" s="16" t="s">
        <v>156</v>
      </c>
      <c r="M35" s="8" t="s">
        <v>275</v>
      </c>
      <c r="N35" s="11">
        <v>500</v>
      </c>
      <c r="O35" s="20" t="s">
        <v>45</v>
      </c>
      <c r="Q35" s="8" t="s">
        <v>41</v>
      </c>
    </row>
    <row r="36" spans="1:17">
      <c r="A36" s="14" t="s">
        <v>61</v>
      </c>
      <c r="B36" s="8" t="s">
        <v>5</v>
      </c>
      <c r="C36" s="14">
        <v>1028</v>
      </c>
      <c r="D36" s="14">
        <v>81</v>
      </c>
      <c r="E36" s="18">
        <v>202.5</v>
      </c>
      <c r="F36" s="14">
        <v>248904</v>
      </c>
      <c r="G36" s="14">
        <v>248983</v>
      </c>
      <c r="H36" s="15" t="s">
        <v>40</v>
      </c>
      <c r="I36" s="14">
        <v>14</v>
      </c>
      <c r="J36" s="14">
        <v>6</v>
      </c>
      <c r="K36" s="75">
        <v>6</v>
      </c>
      <c r="L36" s="16" t="s">
        <v>157</v>
      </c>
      <c r="M36" s="8" t="s">
        <v>248</v>
      </c>
      <c r="N36" s="11">
        <v>1000</v>
      </c>
      <c r="O36" s="20">
        <v>500</v>
      </c>
      <c r="Q36" s="8" t="s">
        <v>5</v>
      </c>
    </row>
    <row r="37" spans="1:17">
      <c r="A37" s="14" t="s">
        <v>61</v>
      </c>
      <c r="B37" s="8" t="s">
        <v>20</v>
      </c>
      <c r="C37" s="14">
        <v>2067</v>
      </c>
      <c r="D37" s="14">
        <v>30</v>
      </c>
      <c r="E37" s="18">
        <v>75</v>
      </c>
      <c r="F37" s="14">
        <v>248984</v>
      </c>
      <c r="G37" s="14">
        <v>249013</v>
      </c>
      <c r="H37" s="15" t="s">
        <v>40</v>
      </c>
      <c r="I37" s="14">
        <v>3</v>
      </c>
      <c r="J37" s="14">
        <v>2</v>
      </c>
      <c r="K37" s="75">
        <v>2</v>
      </c>
      <c r="L37" s="16" t="s">
        <v>240</v>
      </c>
      <c r="M37" s="8" t="s">
        <v>277</v>
      </c>
      <c r="N37" s="19">
        <v>500</v>
      </c>
      <c r="O37" s="20" t="s">
        <v>45</v>
      </c>
    </row>
    <row r="38" spans="1:17">
      <c r="A38" s="14" t="s">
        <v>61</v>
      </c>
      <c r="B38" s="8" t="s">
        <v>37</v>
      </c>
      <c r="C38" s="14">
        <v>1959</v>
      </c>
      <c r="D38" s="14">
        <v>30</v>
      </c>
      <c r="E38" s="18">
        <v>75</v>
      </c>
      <c r="F38" s="14">
        <v>249014</v>
      </c>
      <c r="G38" s="14">
        <v>249043</v>
      </c>
      <c r="H38" s="15" t="s">
        <v>40</v>
      </c>
      <c r="I38" s="14">
        <v>1</v>
      </c>
      <c r="J38" s="14">
        <v>2</v>
      </c>
      <c r="K38" s="75">
        <v>2</v>
      </c>
      <c r="L38" s="16" t="s">
        <v>155</v>
      </c>
      <c r="M38" s="8" t="s">
        <v>275</v>
      </c>
      <c r="N38" s="19">
        <v>500</v>
      </c>
      <c r="O38" s="20"/>
    </row>
    <row r="39" spans="1:17">
      <c r="A39" s="14" t="s">
        <v>61</v>
      </c>
      <c r="B39" s="8" t="s">
        <v>29</v>
      </c>
      <c r="C39" s="14">
        <v>2349</v>
      </c>
      <c r="D39" s="14">
        <v>82</v>
      </c>
      <c r="E39" s="18">
        <v>205</v>
      </c>
      <c r="F39" s="14">
        <v>249044</v>
      </c>
      <c r="G39" s="14">
        <v>249125</v>
      </c>
      <c r="H39" s="15" t="s">
        <v>40</v>
      </c>
      <c r="I39" s="14">
        <v>11</v>
      </c>
      <c r="J39" s="14">
        <v>6</v>
      </c>
      <c r="K39" s="75">
        <v>6</v>
      </c>
      <c r="L39" s="16" t="s">
        <v>245</v>
      </c>
      <c r="M39" s="8" t="s">
        <v>351</v>
      </c>
      <c r="N39" s="11">
        <v>1500</v>
      </c>
      <c r="O39" s="20" t="s">
        <v>45</v>
      </c>
      <c r="Q39" s="8" t="s">
        <v>45</v>
      </c>
    </row>
    <row r="40" spans="1:17">
      <c r="A40" s="14"/>
      <c r="B40" s="8" t="s">
        <v>158</v>
      </c>
      <c r="C40" s="14">
        <v>2376</v>
      </c>
      <c r="D40" s="14">
        <v>15</v>
      </c>
      <c r="E40" s="18">
        <v>37.5</v>
      </c>
      <c r="F40" s="29">
        <v>249126</v>
      </c>
      <c r="G40" s="29">
        <v>249140</v>
      </c>
      <c r="H40" s="15" t="s">
        <v>40</v>
      </c>
      <c r="I40" s="14" t="s">
        <v>45</v>
      </c>
      <c r="J40" s="14" t="s">
        <v>45</v>
      </c>
      <c r="K40" s="75"/>
      <c r="L40" s="16" t="s">
        <v>247</v>
      </c>
      <c r="M40" s="8" t="s">
        <v>351</v>
      </c>
      <c r="N40" s="11"/>
      <c r="O40" s="20"/>
    </row>
    <row r="41" spans="1:17">
      <c r="A41" s="14" t="s">
        <v>61</v>
      </c>
      <c r="B41" s="8" t="s">
        <v>28</v>
      </c>
      <c r="C41" s="14">
        <v>1911</v>
      </c>
      <c r="D41" s="14">
        <v>60</v>
      </c>
      <c r="E41" s="18">
        <v>150</v>
      </c>
      <c r="F41" s="14">
        <v>249141</v>
      </c>
      <c r="G41" s="14">
        <v>249200</v>
      </c>
      <c r="H41" s="15" t="s">
        <v>40</v>
      </c>
      <c r="I41" s="14">
        <v>9</v>
      </c>
      <c r="J41" s="14">
        <v>4</v>
      </c>
      <c r="K41" s="75">
        <v>4</v>
      </c>
      <c r="L41" s="16" t="s">
        <v>246</v>
      </c>
      <c r="M41" s="8" t="s">
        <v>273</v>
      </c>
      <c r="N41" s="11">
        <v>1000</v>
      </c>
      <c r="O41" s="20" t="s">
        <v>45</v>
      </c>
      <c r="Q41" s="8" t="s">
        <v>28</v>
      </c>
    </row>
    <row r="42" spans="1:17">
      <c r="A42" s="14"/>
      <c r="B42" s="8"/>
      <c r="C42" s="14"/>
      <c r="D42" s="34">
        <f>SUM(D33:D41)</f>
        <v>401</v>
      </c>
      <c r="E42" s="14"/>
      <c r="F42" s="8"/>
      <c r="G42" s="8"/>
      <c r="H42" s="15"/>
      <c r="I42" s="14"/>
      <c r="J42" s="14"/>
      <c r="K42" s="75"/>
      <c r="L42" s="8"/>
      <c r="M42" s="8"/>
      <c r="N42" s="11"/>
      <c r="O42" s="20"/>
    </row>
    <row r="43" spans="1:17">
      <c r="A43" s="14"/>
      <c r="B43" s="13" t="s">
        <v>26</v>
      </c>
      <c r="C43" s="14">
        <v>3229</v>
      </c>
      <c r="D43" s="14">
        <v>40</v>
      </c>
      <c r="E43" s="18">
        <v>100</v>
      </c>
      <c r="F43" s="8">
        <v>249201</v>
      </c>
      <c r="G43" s="8">
        <v>249240</v>
      </c>
      <c r="H43" s="17" t="s">
        <v>40</v>
      </c>
      <c r="I43" s="14">
        <v>2</v>
      </c>
      <c r="J43" s="14">
        <v>2</v>
      </c>
      <c r="K43" s="75">
        <v>2</v>
      </c>
      <c r="L43" s="16" t="s">
        <v>353</v>
      </c>
      <c r="M43" s="8" t="s">
        <v>351</v>
      </c>
      <c r="N43" s="11"/>
      <c r="O43" s="20" t="s">
        <v>45</v>
      </c>
      <c r="Q43" s="13" t="s">
        <v>45</v>
      </c>
    </row>
    <row r="44" spans="1:17">
      <c r="A44" s="14"/>
      <c r="B44" s="8" t="s">
        <v>31</v>
      </c>
      <c r="C44" s="14">
        <v>3180</v>
      </c>
      <c r="D44" s="14">
        <v>80</v>
      </c>
      <c r="E44" s="18">
        <v>200</v>
      </c>
      <c r="F44" s="8">
        <v>249241</v>
      </c>
      <c r="G44" s="8">
        <f>F44+79</f>
        <v>249320</v>
      </c>
      <c r="H44" s="17" t="s">
        <v>40</v>
      </c>
      <c r="I44" s="21">
        <v>7</v>
      </c>
      <c r="J44" s="14">
        <v>6</v>
      </c>
      <c r="K44" s="75">
        <v>6</v>
      </c>
      <c r="L44" s="16" t="s">
        <v>354</v>
      </c>
      <c r="M44" s="8" t="s">
        <v>351</v>
      </c>
      <c r="N44" s="19">
        <v>1500</v>
      </c>
      <c r="O44" s="20"/>
    </row>
    <row r="45" spans="1:17">
      <c r="A45" s="14" t="s">
        <v>61</v>
      </c>
      <c r="B45" s="8" t="s">
        <v>12</v>
      </c>
      <c r="C45" s="14">
        <v>1326</v>
      </c>
      <c r="D45" s="14">
        <v>20</v>
      </c>
      <c r="E45" s="18">
        <v>50</v>
      </c>
      <c r="F45" s="51">
        <v>249321</v>
      </c>
      <c r="G45" s="51">
        <v>249340</v>
      </c>
      <c r="H45" s="17" t="s">
        <v>40</v>
      </c>
      <c r="I45" s="14" t="s">
        <v>45</v>
      </c>
      <c r="J45" s="14" t="s">
        <v>45</v>
      </c>
      <c r="K45" s="75"/>
      <c r="L45" s="16" t="s">
        <v>364</v>
      </c>
      <c r="M45" s="8" t="s">
        <v>443</v>
      </c>
      <c r="N45" s="11"/>
      <c r="O45" s="20"/>
    </row>
    <row r="46" spans="1:17">
      <c r="A46" s="14" t="s">
        <v>61</v>
      </c>
      <c r="B46" s="8" t="s">
        <v>27</v>
      </c>
      <c r="C46" s="14">
        <v>2697</v>
      </c>
      <c r="D46" s="14">
        <v>30</v>
      </c>
      <c r="E46" s="18">
        <v>75</v>
      </c>
      <c r="F46" s="8">
        <v>249341</v>
      </c>
      <c r="G46" s="8">
        <f>F46+29</f>
        <v>249370</v>
      </c>
      <c r="H46" s="17" t="s">
        <v>40</v>
      </c>
      <c r="I46" s="14">
        <v>8</v>
      </c>
      <c r="J46" s="14">
        <v>2</v>
      </c>
      <c r="K46" s="75">
        <v>2</v>
      </c>
      <c r="L46" s="16" t="s">
        <v>365</v>
      </c>
      <c r="M46" s="8" t="s">
        <v>443</v>
      </c>
      <c r="N46" s="11"/>
      <c r="O46" s="20">
        <v>500</v>
      </c>
      <c r="Q46" s="8" t="s">
        <v>27</v>
      </c>
    </row>
    <row r="47" spans="1:17">
      <c r="A47" s="49"/>
      <c r="B47" s="8" t="s">
        <v>283</v>
      </c>
      <c r="C47" s="14">
        <v>3328</v>
      </c>
      <c r="D47" s="14">
        <v>35</v>
      </c>
      <c r="E47" s="18">
        <v>87.5</v>
      </c>
      <c r="F47" s="51">
        <v>249371</v>
      </c>
      <c r="G47" s="51">
        <f>F47+34</f>
        <v>249405</v>
      </c>
      <c r="H47" s="17" t="s">
        <v>40</v>
      </c>
      <c r="I47" s="14" t="s">
        <v>45</v>
      </c>
      <c r="J47" s="14" t="s">
        <v>45</v>
      </c>
      <c r="K47" s="78"/>
      <c r="L47" s="16" t="s">
        <v>382</v>
      </c>
      <c r="M47" s="8" t="s">
        <v>443</v>
      </c>
      <c r="N47" s="11"/>
      <c r="O47" s="20"/>
    </row>
    <row r="48" spans="1:17">
      <c r="A48" s="14" t="s">
        <v>61</v>
      </c>
      <c r="B48" s="8" t="s">
        <v>15</v>
      </c>
      <c r="C48" s="14">
        <v>1573</v>
      </c>
      <c r="D48" s="14">
        <v>30</v>
      </c>
      <c r="E48" s="18">
        <v>75</v>
      </c>
      <c r="F48" s="8">
        <v>249406</v>
      </c>
      <c r="G48" s="8">
        <v>249435</v>
      </c>
      <c r="H48" s="15"/>
      <c r="I48" s="14">
        <v>13</v>
      </c>
      <c r="J48" s="14">
        <v>2</v>
      </c>
      <c r="K48" s="75">
        <v>2</v>
      </c>
      <c r="L48" s="16" t="s">
        <v>445</v>
      </c>
      <c r="M48" s="8" t="s">
        <v>443</v>
      </c>
      <c r="N48" s="11">
        <v>500</v>
      </c>
      <c r="O48" s="20" t="s">
        <v>45</v>
      </c>
      <c r="Q48" s="8" t="s">
        <v>15</v>
      </c>
    </row>
    <row r="49" spans="1:17">
      <c r="A49" s="14" t="s">
        <v>61</v>
      </c>
      <c r="B49" s="8" t="s">
        <v>33</v>
      </c>
      <c r="C49" s="14">
        <v>2779</v>
      </c>
      <c r="D49" s="14">
        <v>52</v>
      </c>
      <c r="E49" s="83">
        <v>130</v>
      </c>
      <c r="F49" s="8">
        <v>249436</v>
      </c>
      <c r="G49" s="8">
        <f>F49+51</f>
        <v>249487</v>
      </c>
      <c r="H49" s="15" t="s">
        <v>56</v>
      </c>
      <c r="I49" s="14">
        <v>6</v>
      </c>
      <c r="J49" s="14">
        <v>4</v>
      </c>
      <c r="K49" s="75">
        <v>2</v>
      </c>
      <c r="L49" s="16" t="s">
        <v>444</v>
      </c>
      <c r="M49" s="8" t="s">
        <v>464</v>
      </c>
      <c r="N49" s="11"/>
      <c r="O49" s="20">
        <v>1000</v>
      </c>
      <c r="Q49" s="8" t="s">
        <v>33</v>
      </c>
    </row>
    <row r="50" spans="1:17">
      <c r="A50" s="14"/>
      <c r="B50" s="8"/>
      <c r="C50" s="14"/>
      <c r="D50" s="14">
        <f>SUM(D43:D49)</f>
        <v>287</v>
      </c>
      <c r="F50" s="8"/>
      <c r="G50" s="8"/>
      <c r="H50" s="15"/>
      <c r="I50" s="14"/>
      <c r="J50" s="14"/>
      <c r="K50" s="75"/>
      <c r="L50" s="8"/>
      <c r="M50" s="8"/>
      <c r="N50" s="11"/>
      <c r="O50" s="20"/>
      <c r="Q50" s="8"/>
    </row>
    <row r="51" spans="1:17">
      <c r="A51" s="14"/>
      <c r="B51" s="16" t="s">
        <v>376</v>
      </c>
      <c r="C51" s="14">
        <v>3116</v>
      </c>
      <c r="D51" s="14">
        <v>12</v>
      </c>
      <c r="E51" s="82" t="s">
        <v>456</v>
      </c>
      <c r="F51" s="14">
        <v>249488</v>
      </c>
      <c r="G51" s="14">
        <v>249499</v>
      </c>
      <c r="H51" s="52" t="s">
        <v>457</v>
      </c>
      <c r="I51" s="3"/>
      <c r="J51" s="3"/>
      <c r="K51" s="75"/>
      <c r="L51" s="8" t="s">
        <v>458</v>
      </c>
      <c r="M51" s="8" t="s">
        <v>459</v>
      </c>
      <c r="N51" s="19"/>
      <c r="O51" s="20"/>
    </row>
    <row r="52" spans="1:17">
      <c r="A52" s="69" t="s">
        <v>61</v>
      </c>
      <c r="B52" s="71" t="s">
        <v>34</v>
      </c>
      <c r="C52" s="14">
        <v>4120</v>
      </c>
      <c r="D52" s="69">
        <v>60</v>
      </c>
      <c r="E52" s="86">
        <v>150</v>
      </c>
      <c r="F52" s="71"/>
      <c r="G52" s="71"/>
      <c r="H52" s="72"/>
      <c r="I52" s="69">
        <v>4</v>
      </c>
      <c r="J52" s="69">
        <v>2</v>
      </c>
      <c r="K52" s="75">
        <v>2</v>
      </c>
      <c r="L52" s="71" t="s">
        <v>47</v>
      </c>
      <c r="M52" s="8"/>
      <c r="N52" s="11"/>
      <c r="O52" s="20">
        <v>500</v>
      </c>
      <c r="Q52" s="8" t="s">
        <v>34</v>
      </c>
    </row>
    <row r="53" spans="1:17">
      <c r="A53" s="14"/>
      <c r="B53" s="16"/>
      <c r="C53" s="14"/>
      <c r="D53" s="14"/>
      <c r="E53" s="18"/>
      <c r="F53" s="14"/>
      <c r="G53" s="14"/>
      <c r="H53" s="52"/>
      <c r="I53" s="14"/>
      <c r="J53" s="14"/>
      <c r="K53" s="75"/>
      <c r="L53" s="8"/>
      <c r="M53" s="32"/>
      <c r="N53" s="19"/>
      <c r="O53" s="20"/>
    </row>
    <row r="54" spans="1:17">
      <c r="A54" s="14"/>
      <c r="B54" s="13"/>
      <c r="C54" s="14"/>
      <c r="D54" s="14"/>
      <c r="E54" s="18"/>
      <c r="F54" s="8"/>
      <c r="G54" s="8"/>
      <c r="H54" s="15"/>
      <c r="I54" s="14"/>
      <c r="J54" s="14"/>
      <c r="K54" s="75"/>
      <c r="L54" s="16"/>
      <c r="M54" s="8"/>
      <c r="N54" s="11"/>
      <c r="O54" s="20"/>
    </row>
    <row r="55" spans="1:17" ht="46.5">
      <c r="A55" s="14"/>
      <c r="B55" s="8"/>
      <c r="C55" s="14"/>
      <c r="D55" s="14"/>
      <c r="E55" s="14"/>
      <c r="F55" s="8"/>
      <c r="G55" s="8"/>
      <c r="H55" s="15"/>
      <c r="I55" s="24" t="s">
        <v>447</v>
      </c>
      <c r="J55" s="53" t="s">
        <v>60</v>
      </c>
      <c r="K55" s="79"/>
      <c r="L55" s="8"/>
      <c r="M55" s="8"/>
      <c r="N55" s="11"/>
      <c r="O55" s="20"/>
    </row>
    <row r="56" spans="1:17" s="9" customFormat="1" ht="33.75" customHeight="1">
      <c r="A56" s="54" t="s">
        <v>61</v>
      </c>
      <c r="B56" s="55" t="s">
        <v>8</v>
      </c>
      <c r="C56" s="54">
        <v>1656</v>
      </c>
      <c r="D56" s="54">
        <v>40</v>
      </c>
      <c r="E56" s="56">
        <v>100</v>
      </c>
      <c r="F56" s="57">
        <v>247201</v>
      </c>
      <c r="G56" s="57">
        <v>247240</v>
      </c>
      <c r="H56" s="58" t="s">
        <v>39</v>
      </c>
      <c r="I56" s="54" t="s">
        <v>45</v>
      </c>
      <c r="J56" s="54" t="s">
        <v>45</v>
      </c>
      <c r="K56" s="80"/>
      <c r="L56" s="59" t="s">
        <v>48</v>
      </c>
      <c r="M56" s="55"/>
      <c r="N56" s="60"/>
      <c r="O56" s="61"/>
    </row>
    <row r="57" spans="1:17">
      <c r="A57" s="14" t="s">
        <v>61</v>
      </c>
      <c r="B57" s="8" t="s">
        <v>22</v>
      </c>
      <c r="C57" s="14">
        <v>2909</v>
      </c>
      <c r="D57" s="14">
        <v>51</v>
      </c>
      <c r="E57" s="18">
        <v>127.5</v>
      </c>
      <c r="F57" s="14">
        <v>247240</v>
      </c>
      <c r="G57" s="14">
        <v>247290</v>
      </c>
      <c r="H57" s="58" t="s">
        <v>39</v>
      </c>
      <c r="I57" s="54">
        <v>9</v>
      </c>
      <c r="J57" s="14">
        <v>4</v>
      </c>
      <c r="K57" s="75">
        <v>4</v>
      </c>
      <c r="L57" s="8" t="s">
        <v>45</v>
      </c>
      <c r="M57" s="8"/>
      <c r="N57" s="11">
        <v>500</v>
      </c>
      <c r="O57" s="20">
        <v>500</v>
      </c>
      <c r="Q57" s="8" t="s">
        <v>22</v>
      </c>
    </row>
    <row r="58" spans="1:17">
      <c r="A58" s="14"/>
      <c r="B58" s="8" t="s">
        <v>271</v>
      </c>
      <c r="C58" s="14">
        <v>2724</v>
      </c>
      <c r="D58" s="14">
        <v>60</v>
      </c>
      <c r="E58" s="18">
        <v>150</v>
      </c>
      <c r="F58" s="14">
        <v>247291</v>
      </c>
      <c r="G58" s="14">
        <v>247350</v>
      </c>
      <c r="H58" s="62" t="s">
        <v>39</v>
      </c>
      <c r="I58" s="21" t="s">
        <v>45</v>
      </c>
      <c r="J58" s="14"/>
      <c r="K58" s="75"/>
      <c r="L58" s="8"/>
      <c r="M58" s="32" t="s">
        <v>45</v>
      </c>
      <c r="N58" s="11"/>
      <c r="O58" s="20"/>
    </row>
    <row r="59" spans="1:17">
      <c r="A59" s="14" t="s">
        <v>61</v>
      </c>
      <c r="B59" s="8" t="s">
        <v>14</v>
      </c>
      <c r="C59" s="14">
        <v>1514</v>
      </c>
      <c r="D59" s="14">
        <v>50</v>
      </c>
      <c r="E59" s="18">
        <v>125</v>
      </c>
      <c r="F59" s="14">
        <v>247351</v>
      </c>
      <c r="G59" s="14">
        <v>247400</v>
      </c>
      <c r="H59" s="62" t="s">
        <v>39</v>
      </c>
      <c r="I59" s="21" t="s">
        <v>45</v>
      </c>
      <c r="J59" s="14" t="s">
        <v>45</v>
      </c>
      <c r="K59" s="75">
        <v>2</v>
      </c>
      <c r="L59" s="8"/>
      <c r="M59" s="32" t="s">
        <v>45</v>
      </c>
      <c r="N59" s="11"/>
      <c r="O59" s="20"/>
    </row>
    <row r="60" spans="1:17" s="1" customFormat="1" ht="40.5" customHeight="1">
      <c r="A60" s="14" t="s">
        <v>61</v>
      </c>
      <c r="B60" s="63" t="s">
        <v>30</v>
      </c>
      <c r="C60" s="25">
        <v>1753</v>
      </c>
      <c r="D60" s="25">
        <v>40</v>
      </c>
      <c r="E60" s="64">
        <v>100</v>
      </c>
      <c r="F60" s="65">
        <v>247521</v>
      </c>
      <c r="G60" s="65">
        <v>247560</v>
      </c>
      <c r="H60" s="66" t="s">
        <v>39</v>
      </c>
      <c r="I60" s="25">
        <v>5</v>
      </c>
      <c r="J60" s="25">
        <v>2</v>
      </c>
      <c r="K60" s="81">
        <v>2</v>
      </c>
      <c r="L60" s="17" t="s">
        <v>45</v>
      </c>
      <c r="M60" s="22"/>
      <c r="N60" s="19">
        <v>500</v>
      </c>
      <c r="O60" s="48" t="s">
        <v>45</v>
      </c>
      <c r="Q60" s="63" t="s">
        <v>45</v>
      </c>
    </row>
    <row r="61" spans="1:17" ht="30.75" customHeight="1">
      <c r="A61" s="14" t="s">
        <v>61</v>
      </c>
      <c r="B61" s="8" t="s">
        <v>1</v>
      </c>
      <c r="C61" s="14">
        <v>1650</v>
      </c>
      <c r="D61" s="14">
        <v>30</v>
      </c>
      <c r="E61" s="18">
        <v>75</v>
      </c>
      <c r="F61" s="29">
        <v>247561</v>
      </c>
      <c r="G61" s="29">
        <v>247590</v>
      </c>
      <c r="H61" s="52" t="s">
        <v>39</v>
      </c>
      <c r="I61" s="14" t="s">
        <v>45</v>
      </c>
      <c r="J61" s="14" t="s">
        <v>45</v>
      </c>
      <c r="K61" s="75"/>
      <c r="L61" s="8"/>
      <c r="M61" s="8" t="s">
        <v>248</v>
      </c>
      <c r="N61" s="19" t="s">
        <v>45</v>
      </c>
      <c r="O61" s="20"/>
      <c r="P61" s="3" t="s">
        <v>45</v>
      </c>
    </row>
    <row r="62" spans="1:17" ht="30.75" customHeight="1">
      <c r="A62" s="14"/>
      <c r="B62" s="16" t="s">
        <v>391</v>
      </c>
      <c r="C62" s="14"/>
      <c r="D62" s="14">
        <v>10</v>
      </c>
      <c r="E62" s="18"/>
      <c r="F62" s="29">
        <v>247591</v>
      </c>
      <c r="G62" s="29">
        <v>247600</v>
      </c>
      <c r="H62" s="52"/>
      <c r="I62" s="14"/>
      <c r="J62" s="14"/>
      <c r="K62" s="75"/>
      <c r="L62" s="8"/>
      <c r="M62" s="8"/>
      <c r="N62" s="11"/>
      <c r="O62" s="20"/>
    </row>
    <row r="63" spans="1:17" ht="31.5" customHeight="1">
      <c r="A63" s="14"/>
      <c r="B63" s="8" t="s">
        <v>66</v>
      </c>
      <c r="C63" s="14"/>
      <c r="D63" s="14">
        <v>400</v>
      </c>
      <c r="E63" s="18">
        <v>800</v>
      </c>
      <c r="F63" s="14">
        <v>248001</v>
      </c>
      <c r="G63" s="14">
        <v>248400</v>
      </c>
      <c r="H63" s="52" t="s">
        <v>39</v>
      </c>
      <c r="I63" s="14" t="s">
        <v>45</v>
      </c>
      <c r="J63" s="14"/>
      <c r="K63" s="75"/>
      <c r="L63" s="8"/>
      <c r="M63" s="8" t="s">
        <v>248</v>
      </c>
      <c r="N63" s="11"/>
      <c r="O63" s="20"/>
    </row>
    <row r="64" spans="1:17" ht="31.5" customHeight="1">
      <c r="A64" s="14"/>
      <c r="B64" s="8" t="s">
        <v>66</v>
      </c>
      <c r="C64" s="14"/>
      <c r="D64" s="14">
        <v>400</v>
      </c>
      <c r="E64" s="18">
        <v>600</v>
      </c>
      <c r="F64" s="50">
        <v>247601</v>
      </c>
      <c r="G64" s="14">
        <v>248000</v>
      </c>
      <c r="H64" s="52" t="s">
        <v>39</v>
      </c>
      <c r="I64" s="14"/>
      <c r="J64" s="14"/>
      <c r="K64" s="75"/>
      <c r="L64" s="8"/>
      <c r="M64" s="8" t="s">
        <v>248</v>
      </c>
      <c r="N64" s="11"/>
      <c r="O64" s="20"/>
    </row>
    <row r="65" spans="1:15">
      <c r="A65" s="14" t="s">
        <v>61</v>
      </c>
      <c r="B65" s="8" t="s">
        <v>9</v>
      </c>
      <c r="C65" s="14">
        <v>1754</v>
      </c>
      <c r="D65" s="14">
        <v>37</v>
      </c>
      <c r="E65" s="18">
        <v>92.5</v>
      </c>
      <c r="F65" s="50">
        <v>247401</v>
      </c>
      <c r="G65" s="50">
        <f>F65+36</f>
        <v>247437</v>
      </c>
      <c r="H65" s="52" t="s">
        <v>39</v>
      </c>
      <c r="I65" s="14" t="s">
        <v>45</v>
      </c>
      <c r="J65" s="14" t="s">
        <v>45</v>
      </c>
      <c r="K65" s="75"/>
      <c r="L65" s="8"/>
      <c r="M65" s="8"/>
      <c r="N65" s="11"/>
      <c r="O65" s="20"/>
    </row>
    <row r="66" spans="1:15">
      <c r="A66" s="14"/>
      <c r="B66" s="8"/>
      <c r="C66" s="14"/>
      <c r="D66" s="14"/>
      <c r="E66" s="18"/>
      <c r="F66" s="50">
        <v>247438</v>
      </c>
      <c r="G66" s="50">
        <v>147469</v>
      </c>
      <c r="H66" s="52"/>
      <c r="I66" s="14"/>
      <c r="J66" s="14"/>
      <c r="K66" s="75"/>
      <c r="L66" s="8"/>
      <c r="M66" s="8"/>
      <c r="N66" s="11"/>
      <c r="O66" s="20"/>
    </row>
    <row r="67" spans="1:15">
      <c r="A67" s="14" t="s">
        <v>61</v>
      </c>
      <c r="B67" s="8" t="s">
        <v>24</v>
      </c>
      <c r="C67" s="14">
        <v>2692</v>
      </c>
      <c r="D67" s="14">
        <v>30</v>
      </c>
      <c r="E67" s="18">
        <v>75</v>
      </c>
      <c r="F67" s="14">
        <v>247461</v>
      </c>
      <c r="G67" s="14">
        <v>247490</v>
      </c>
      <c r="H67" s="52" t="s">
        <v>39</v>
      </c>
      <c r="I67" s="14">
        <v>5</v>
      </c>
      <c r="J67" s="14">
        <v>2</v>
      </c>
      <c r="K67" s="75">
        <v>2</v>
      </c>
      <c r="L67" s="8" t="s">
        <v>45</v>
      </c>
      <c r="M67" s="32" t="s">
        <v>45</v>
      </c>
      <c r="N67" s="19">
        <v>500</v>
      </c>
      <c r="O67" s="20"/>
    </row>
    <row r="68" spans="1:15">
      <c r="A68" s="14" t="s">
        <v>61</v>
      </c>
      <c r="B68" s="8" t="s">
        <v>42</v>
      </c>
      <c r="C68" s="14">
        <v>1026</v>
      </c>
      <c r="D68" s="14">
        <v>9</v>
      </c>
      <c r="E68" s="84">
        <v>22.5</v>
      </c>
      <c r="F68" s="8">
        <v>247231</v>
      </c>
      <c r="G68" s="8">
        <v>247239</v>
      </c>
      <c r="H68" s="52" t="s">
        <v>39</v>
      </c>
      <c r="I68" s="14"/>
      <c r="J68" s="14" t="s">
        <v>45</v>
      </c>
      <c r="K68" s="75"/>
      <c r="L68" s="8"/>
      <c r="M68" s="8"/>
      <c r="N68" s="11"/>
      <c r="O68" s="20"/>
    </row>
    <row r="69" spans="1:15">
      <c r="A69" s="14"/>
      <c r="B69" s="8"/>
      <c r="C69" s="14"/>
      <c r="D69" s="14"/>
      <c r="E69" s="14"/>
      <c r="F69" s="8"/>
      <c r="G69" s="8"/>
      <c r="H69" s="15"/>
      <c r="I69" s="14"/>
      <c r="J69" s="14"/>
      <c r="K69" s="75"/>
      <c r="L69" s="8"/>
      <c r="M69" s="8"/>
      <c r="N69" s="11"/>
      <c r="O69" s="20"/>
    </row>
    <row r="70" spans="1:15">
      <c r="A70" s="14"/>
      <c r="B70" s="8"/>
      <c r="C70" s="14"/>
      <c r="D70" s="14"/>
      <c r="E70" s="18"/>
      <c r="F70" s="8" t="s">
        <v>45</v>
      </c>
      <c r="G70" s="8"/>
      <c r="H70" s="15"/>
      <c r="I70" s="14"/>
      <c r="J70" s="14"/>
      <c r="K70" s="75"/>
      <c r="L70" s="8"/>
      <c r="M70" s="32"/>
      <c r="N70" s="19"/>
      <c r="O70" s="20"/>
    </row>
    <row r="71" spans="1:15">
      <c r="A71" s="14"/>
      <c r="B71" s="13" t="s">
        <v>249</v>
      </c>
      <c r="C71" s="14">
        <v>2691</v>
      </c>
      <c r="D71" s="14"/>
      <c r="E71" s="18"/>
      <c r="F71" s="8"/>
      <c r="G71" s="8"/>
      <c r="H71" s="15"/>
      <c r="I71" s="14"/>
      <c r="J71" s="14"/>
      <c r="K71" s="75"/>
      <c r="L71" s="8"/>
      <c r="M71" s="32"/>
      <c r="N71" s="11"/>
      <c r="O71" s="20"/>
    </row>
    <row r="73" spans="1:15">
      <c r="A73" s="14"/>
      <c r="B73" s="8" t="s">
        <v>381</v>
      </c>
      <c r="C73" s="14">
        <v>3479</v>
      </c>
      <c r="D73" s="14"/>
      <c r="E73" s="14"/>
      <c r="F73" s="8"/>
      <c r="G73" s="8"/>
      <c r="H73" s="15"/>
      <c r="I73" s="14"/>
      <c r="J73" s="14"/>
      <c r="K73" s="75"/>
      <c r="L73" s="8"/>
      <c r="M73" s="8"/>
      <c r="N73" s="11"/>
      <c r="O73" s="20"/>
    </row>
    <row r="74" spans="1:15">
      <c r="A74" s="14"/>
      <c r="B74" s="8" t="s">
        <v>460</v>
      </c>
      <c r="C74" s="14">
        <v>3789</v>
      </c>
      <c r="D74" s="14"/>
      <c r="E74" s="14"/>
      <c r="F74" s="8"/>
      <c r="G74" s="8"/>
      <c r="H74" s="15"/>
      <c r="I74" s="14"/>
      <c r="J74" s="14"/>
      <c r="K74" s="75"/>
      <c r="L74" s="8"/>
      <c r="M74" s="8"/>
      <c r="N74" s="11"/>
      <c r="O74" s="20"/>
    </row>
    <row r="75" spans="1:15">
      <c r="A75" s="14"/>
      <c r="B75" s="8" t="s">
        <v>363</v>
      </c>
      <c r="C75" s="14">
        <v>3414</v>
      </c>
      <c r="D75" s="14"/>
      <c r="E75" s="14"/>
      <c r="F75" s="8"/>
      <c r="G75" s="8"/>
      <c r="H75" s="15"/>
      <c r="I75" s="14"/>
      <c r="J75" s="14"/>
      <c r="K75" s="75"/>
      <c r="L75" s="8"/>
      <c r="M75" s="8"/>
      <c r="N75" s="11"/>
      <c r="O75" s="20"/>
    </row>
    <row r="76" spans="1:15">
      <c r="A76" s="14"/>
      <c r="B76" s="8" t="s">
        <v>462</v>
      </c>
      <c r="C76" s="14">
        <v>3665</v>
      </c>
      <c r="D76" s="14"/>
      <c r="E76" s="14"/>
      <c r="F76" s="8"/>
      <c r="G76" s="8"/>
      <c r="H76" s="15"/>
      <c r="I76" s="14"/>
      <c r="J76" s="14"/>
      <c r="K76" s="75"/>
      <c r="L76" s="8"/>
      <c r="M76" s="8"/>
      <c r="N76" s="11"/>
      <c r="O76" s="20"/>
    </row>
    <row r="77" spans="1:15">
      <c r="A77" s="14"/>
      <c r="B77" s="13" t="s">
        <v>350</v>
      </c>
      <c r="C77" s="14">
        <v>3357</v>
      </c>
      <c r="D77" s="14"/>
      <c r="E77" s="18"/>
      <c r="F77" s="8"/>
      <c r="G77" s="8"/>
      <c r="H77" s="15"/>
      <c r="I77" s="14"/>
      <c r="J77" s="14"/>
      <c r="K77" s="75"/>
      <c r="L77" s="16"/>
      <c r="M77" s="8"/>
      <c r="N77" s="11"/>
      <c r="O77" s="20"/>
    </row>
    <row r="78" spans="1:15">
      <c r="A78" s="14"/>
      <c r="B78" s="8" t="s">
        <v>380</v>
      </c>
      <c r="C78" s="14">
        <v>3338</v>
      </c>
      <c r="D78" s="14"/>
      <c r="E78" s="14"/>
      <c r="F78" s="8"/>
      <c r="G78" s="8"/>
      <c r="H78" s="15"/>
      <c r="I78" s="14"/>
      <c r="J78" s="14"/>
      <c r="K78" s="75"/>
      <c r="L78" s="8"/>
      <c r="M78" s="8"/>
      <c r="N78" s="11"/>
      <c r="O78" s="20"/>
    </row>
    <row r="79" spans="1:15">
      <c r="A79" s="14"/>
      <c r="B79" s="8" t="s">
        <v>250</v>
      </c>
      <c r="C79" s="14">
        <v>2670</v>
      </c>
      <c r="D79" s="14"/>
      <c r="E79" s="14"/>
      <c r="F79" s="8"/>
      <c r="G79" s="8"/>
      <c r="H79" s="15"/>
      <c r="I79" s="14"/>
      <c r="J79" s="14"/>
      <c r="K79" s="75"/>
      <c r="L79" s="8"/>
      <c r="M79" s="8"/>
      <c r="N79" s="11"/>
      <c r="O79" s="20"/>
    </row>
    <row r="80" spans="1:15">
      <c r="A80" s="14"/>
      <c r="B80" s="8" t="s">
        <v>379</v>
      </c>
      <c r="C80" s="14">
        <v>2810</v>
      </c>
      <c r="D80" s="14"/>
      <c r="E80" s="14"/>
      <c r="F80" s="8"/>
      <c r="G80" s="8"/>
      <c r="H80" s="15"/>
      <c r="I80" s="14"/>
      <c r="J80" s="14"/>
      <c r="K80" s="75"/>
      <c r="L80" s="8"/>
      <c r="M80" s="8"/>
      <c r="N80" s="11"/>
      <c r="O80" s="20"/>
    </row>
    <row r="81" spans="1:17">
      <c r="A81" s="14"/>
      <c r="B81" s="8" t="s">
        <v>482</v>
      </c>
      <c r="C81" s="14"/>
      <c r="D81" s="14">
        <v>30</v>
      </c>
      <c r="E81" s="85">
        <f>30*2.5</f>
        <v>75</v>
      </c>
      <c r="F81" s="8">
        <v>247201</v>
      </c>
      <c r="G81" s="8">
        <v>247230</v>
      </c>
      <c r="H81" s="15"/>
      <c r="I81" s="14"/>
      <c r="J81" s="14"/>
      <c r="K81" s="75"/>
      <c r="L81" s="8"/>
      <c r="M81" s="8"/>
      <c r="N81" s="11"/>
      <c r="O81" s="20"/>
    </row>
    <row r="82" spans="1:17">
      <c r="A82" s="14"/>
      <c r="B82" s="8" t="s">
        <v>251</v>
      </c>
      <c r="C82" s="14">
        <v>2656</v>
      </c>
      <c r="D82" s="14"/>
      <c r="E82" s="14"/>
      <c r="F82" s="8"/>
      <c r="G82" s="8"/>
      <c r="H82" s="15"/>
      <c r="I82" s="14"/>
      <c r="J82" s="14"/>
      <c r="K82" s="75"/>
      <c r="L82" s="8"/>
      <c r="M82" s="8"/>
      <c r="N82" s="11"/>
      <c r="O82" s="20"/>
    </row>
    <row r="83" spans="1:17">
      <c r="A83" s="14" t="s">
        <v>61</v>
      </c>
      <c r="B83" s="71" t="s">
        <v>25</v>
      </c>
      <c r="C83" s="69">
        <v>3740</v>
      </c>
      <c r="D83" s="69"/>
      <c r="E83" s="69"/>
      <c r="F83" s="71"/>
      <c r="G83" s="71"/>
      <c r="H83" s="72"/>
      <c r="I83" s="69">
        <v>3</v>
      </c>
      <c r="J83" s="69">
        <v>5</v>
      </c>
      <c r="K83" s="75">
        <v>2</v>
      </c>
      <c r="L83" s="71" t="s">
        <v>47</v>
      </c>
      <c r="M83" s="8"/>
      <c r="N83" s="11"/>
      <c r="O83" s="20">
        <v>1250</v>
      </c>
      <c r="Q83" s="8" t="s">
        <v>25</v>
      </c>
    </row>
    <row r="84" spans="1:17">
      <c r="A84" s="14"/>
      <c r="B84" s="8" t="s">
        <v>446</v>
      </c>
      <c r="C84" s="14">
        <v>3738</v>
      </c>
      <c r="D84" s="14"/>
      <c r="E84" s="14"/>
      <c r="F84" s="8"/>
      <c r="G84" s="8"/>
      <c r="H84" s="15"/>
      <c r="I84" s="14"/>
      <c r="J84" s="14"/>
      <c r="K84" s="75"/>
      <c r="L84" s="8"/>
      <c r="M84" s="8"/>
      <c r="N84" s="11"/>
      <c r="O84" s="20"/>
      <c r="Q84" s="8"/>
    </row>
    <row r="85" spans="1:17">
      <c r="A85" s="14"/>
      <c r="B85" s="8" t="s">
        <v>461</v>
      </c>
      <c r="C85" s="14">
        <v>3896</v>
      </c>
      <c r="D85" s="14"/>
      <c r="E85" s="14"/>
      <c r="F85" s="8"/>
      <c r="G85" s="8"/>
      <c r="H85" s="15"/>
      <c r="I85" s="14"/>
      <c r="J85" s="14"/>
      <c r="K85" s="75"/>
      <c r="L85" s="8"/>
      <c r="M85" s="8"/>
      <c r="N85" s="11"/>
      <c r="O85" s="20"/>
      <c r="Q85" s="8"/>
    </row>
    <row r="86" spans="1:17">
      <c r="A86" s="14"/>
      <c r="B86" s="8" t="s">
        <v>377</v>
      </c>
      <c r="C86" s="14">
        <v>3355</v>
      </c>
      <c r="D86" s="14"/>
      <c r="E86" s="14"/>
      <c r="F86" s="8"/>
      <c r="G86" s="8"/>
      <c r="H86" s="15"/>
      <c r="I86" s="14"/>
      <c r="J86" s="14"/>
      <c r="K86" s="75"/>
      <c r="L86" s="8"/>
      <c r="M86" s="8"/>
      <c r="N86" s="11"/>
      <c r="O86" s="20"/>
    </row>
    <row r="87" spans="1:17">
      <c r="A87" s="14" t="s">
        <v>61</v>
      </c>
      <c r="B87" s="8" t="s">
        <v>43</v>
      </c>
      <c r="C87" s="14">
        <v>634</v>
      </c>
      <c r="D87" s="14"/>
      <c r="E87" s="14"/>
      <c r="F87" s="8"/>
      <c r="G87" s="8"/>
      <c r="H87" s="15"/>
      <c r="I87" s="14"/>
      <c r="J87" s="14" t="s">
        <v>45</v>
      </c>
      <c r="K87" s="75"/>
      <c r="L87" s="8"/>
      <c r="M87" s="8"/>
      <c r="N87" s="11"/>
      <c r="O87" s="20"/>
    </row>
    <row r="88" spans="1:17">
      <c r="A88" s="14"/>
      <c r="B88" s="8" t="s">
        <v>335</v>
      </c>
      <c r="C88" s="14">
        <v>3053</v>
      </c>
      <c r="D88" s="14"/>
      <c r="E88" s="14"/>
      <c r="F88" s="8"/>
      <c r="G88" s="8"/>
      <c r="H88" s="15"/>
      <c r="I88" s="14"/>
      <c r="J88" s="14"/>
      <c r="K88" s="75"/>
      <c r="L88" s="8"/>
      <c r="M88" s="8"/>
      <c r="N88" s="11"/>
      <c r="O88" s="20"/>
    </row>
    <row r="89" spans="1:17">
      <c r="A89" s="14"/>
      <c r="B89" s="8" t="s">
        <v>159</v>
      </c>
      <c r="C89" s="14">
        <v>2700</v>
      </c>
      <c r="D89" s="14"/>
      <c r="E89" s="18"/>
      <c r="F89" s="14"/>
      <c r="G89" s="14"/>
      <c r="H89" s="15"/>
      <c r="I89" s="14"/>
      <c r="J89" s="14"/>
      <c r="K89" s="75"/>
      <c r="L89" s="8"/>
      <c r="M89" s="8"/>
      <c r="N89" s="11"/>
      <c r="O89" s="20"/>
    </row>
    <row r="90" spans="1:17">
      <c r="A90" s="14"/>
      <c r="B90" s="8" t="s">
        <v>378</v>
      </c>
      <c r="C90" s="14">
        <v>347</v>
      </c>
      <c r="D90" s="14"/>
      <c r="E90" s="18"/>
      <c r="F90" s="14"/>
      <c r="G90" s="14"/>
      <c r="H90" s="15"/>
      <c r="I90" s="14"/>
      <c r="J90" s="14"/>
      <c r="K90" s="75"/>
      <c r="L90" s="8"/>
      <c r="M90" s="8"/>
      <c r="N90" s="11"/>
      <c r="O90" s="20"/>
    </row>
    <row r="91" spans="1:17">
      <c r="A91" s="14" t="s">
        <v>61</v>
      </c>
      <c r="B91" s="8" t="s">
        <v>38</v>
      </c>
      <c r="C91" s="14">
        <v>1652</v>
      </c>
      <c r="D91" s="14"/>
      <c r="E91" s="14"/>
      <c r="F91" s="8"/>
      <c r="G91" s="8"/>
      <c r="H91" s="15"/>
      <c r="I91" s="14"/>
      <c r="J91" s="14" t="s">
        <v>45</v>
      </c>
      <c r="K91" s="75"/>
      <c r="L91" s="8"/>
      <c r="M91" s="8"/>
      <c r="N91" s="11"/>
      <c r="O91" s="20"/>
    </row>
    <row r="92" spans="1:17">
      <c r="A92" s="14" t="s">
        <v>61</v>
      </c>
      <c r="B92" s="8" t="s">
        <v>63</v>
      </c>
      <c r="C92" s="14">
        <v>3330</v>
      </c>
      <c r="D92" s="14"/>
      <c r="E92" s="14"/>
      <c r="F92" s="8"/>
      <c r="G92" s="8"/>
      <c r="H92" s="15"/>
      <c r="I92" s="14"/>
      <c r="J92" s="14" t="s">
        <v>45</v>
      </c>
      <c r="K92" s="75"/>
      <c r="L92" s="8"/>
      <c r="M92" s="8"/>
      <c r="N92" s="11"/>
      <c r="O92" s="20"/>
    </row>
    <row r="93" spans="1:17">
      <c r="A93" s="14" t="s">
        <v>45</v>
      </c>
      <c r="B93" s="8" t="s">
        <v>64</v>
      </c>
      <c r="C93" s="14"/>
      <c r="D93" s="14"/>
      <c r="E93" s="14"/>
      <c r="F93" s="8"/>
      <c r="G93" s="8"/>
      <c r="H93" s="15"/>
      <c r="I93" s="14">
        <v>4</v>
      </c>
      <c r="J93" s="14">
        <v>6</v>
      </c>
      <c r="K93" s="75">
        <v>3</v>
      </c>
      <c r="L93" s="8"/>
      <c r="M93" s="8"/>
      <c r="N93" s="11"/>
      <c r="O93" s="20"/>
    </row>
    <row r="94" spans="1:17">
      <c r="A94" s="14"/>
      <c r="B94" s="8"/>
      <c r="C94" s="14"/>
      <c r="D94" s="14" t="s">
        <v>45</v>
      </c>
      <c r="E94" s="14"/>
      <c r="F94" s="8"/>
      <c r="G94" s="8"/>
      <c r="H94" s="15"/>
      <c r="I94" s="69" t="s">
        <v>45</v>
      </c>
      <c r="J94" s="69" t="s">
        <v>45</v>
      </c>
      <c r="K94" s="69" t="s">
        <v>45</v>
      </c>
      <c r="L94" s="8"/>
      <c r="M94" s="8"/>
      <c r="N94" s="11"/>
      <c r="O94" s="20"/>
    </row>
    <row r="95" spans="1:17">
      <c r="A95" s="14"/>
      <c r="B95" s="8" t="s">
        <v>392</v>
      </c>
      <c r="C95" s="14"/>
      <c r="D95" s="14">
        <v>1200</v>
      </c>
      <c r="E95" s="14"/>
      <c r="F95" s="8"/>
      <c r="G95" s="8"/>
      <c r="H95" s="67" t="s">
        <v>293</v>
      </c>
      <c r="I95" s="49">
        <f>SUM(I3:I94)</f>
        <v>194</v>
      </c>
      <c r="J95" s="49">
        <f>SUM(J3:J94)</f>
        <v>107</v>
      </c>
      <c r="K95" s="49">
        <f>SUM(K3:K94)</f>
        <v>95</v>
      </c>
      <c r="L95" s="8"/>
      <c r="M95" s="8"/>
      <c r="N95" s="11"/>
      <c r="O95" s="20"/>
    </row>
    <row r="96" spans="1:17">
      <c r="A96" s="14"/>
      <c r="B96" s="8" t="s">
        <v>394</v>
      </c>
      <c r="C96" s="14"/>
      <c r="D96" s="14">
        <f>SUM(D56:D67)-D62</f>
        <v>1138</v>
      </c>
      <c r="E96" s="14"/>
      <c r="F96" s="8"/>
      <c r="G96" s="8"/>
      <c r="H96" s="67"/>
      <c r="I96" s="14"/>
      <c r="J96" s="14"/>
      <c r="K96" s="14"/>
      <c r="L96" s="8"/>
      <c r="M96" s="8"/>
      <c r="N96" s="11"/>
      <c r="O96" s="8"/>
    </row>
    <row r="97" spans="1:15">
      <c r="A97" s="14"/>
      <c r="B97" s="8" t="s">
        <v>393</v>
      </c>
      <c r="C97" s="14"/>
      <c r="D97" s="14">
        <v>1500</v>
      </c>
      <c r="E97" s="14"/>
      <c r="F97" s="8"/>
      <c r="G97" s="8"/>
      <c r="H97" s="15"/>
      <c r="I97" s="14" t="s">
        <v>45</v>
      </c>
      <c r="J97" s="73" t="s">
        <v>45</v>
      </c>
      <c r="K97" s="14"/>
      <c r="L97" s="8"/>
      <c r="M97" s="8"/>
      <c r="N97" s="11"/>
      <c r="O97" s="8"/>
    </row>
    <row r="98" spans="1:15">
      <c r="A98" s="14"/>
      <c r="B98" s="8" t="s">
        <v>395</v>
      </c>
      <c r="C98" s="14"/>
      <c r="D98" s="14">
        <f>D14+D31+D42+D50</f>
        <v>1489</v>
      </c>
      <c r="E98" s="14" t="s">
        <v>45</v>
      </c>
      <c r="F98" s="8"/>
      <c r="G98" s="8"/>
      <c r="H98" s="15"/>
      <c r="I98" s="14"/>
      <c r="J98" s="14"/>
      <c r="K98" s="14"/>
      <c r="L98" s="8"/>
      <c r="M98" s="8"/>
      <c r="N98" s="11"/>
      <c r="O98" s="8"/>
    </row>
    <row r="99" spans="1:15">
      <c r="A99" s="14"/>
      <c r="B99" s="8" t="s">
        <v>346</v>
      </c>
      <c r="C99" s="14"/>
      <c r="D99" s="69">
        <f>D13+D18</f>
        <v>16</v>
      </c>
      <c r="E99" s="14" t="s">
        <v>45</v>
      </c>
      <c r="F99" s="8"/>
      <c r="G99" s="8"/>
      <c r="H99" s="15"/>
      <c r="I99" s="14"/>
      <c r="J99" s="14"/>
      <c r="K99" s="14"/>
      <c r="L99" s="8"/>
      <c r="M99" s="70">
        <f>N99/250</f>
        <v>76</v>
      </c>
      <c r="N99" s="19">
        <f>SUM(N4:N98)</f>
        <v>19000</v>
      </c>
      <c r="O99" s="20">
        <f>SUM(O4:O98)</f>
        <v>4750</v>
      </c>
    </row>
    <row r="100" spans="1:15">
      <c r="A100" s="14"/>
      <c r="B100" s="8" t="s">
        <v>347</v>
      </c>
      <c r="C100" s="14"/>
      <c r="D100" s="14">
        <f>D95-D96-D68-D81</f>
        <v>23</v>
      </c>
      <c r="E100" s="14"/>
      <c r="F100" s="8"/>
      <c r="G100" s="8"/>
      <c r="H100" s="15"/>
      <c r="I100" s="14"/>
      <c r="J100" s="14"/>
      <c r="K100" s="14"/>
      <c r="L100" s="8"/>
      <c r="M100" s="8" t="s">
        <v>45</v>
      </c>
      <c r="N100" s="11"/>
      <c r="O100" s="8"/>
    </row>
    <row r="103" spans="1:15">
      <c r="N103" s="10" t="s">
        <v>45</v>
      </c>
    </row>
    <row r="104" spans="1:15">
      <c r="N104" s="10" t="s">
        <v>45</v>
      </c>
    </row>
    <row r="106" spans="1:15">
      <c r="M106" s="3" t="s">
        <v>45</v>
      </c>
    </row>
    <row r="107" spans="1:15">
      <c r="M107" s="3" t="s">
        <v>45</v>
      </c>
    </row>
    <row r="120" spans="2:3">
      <c r="B120" s="3" t="s">
        <v>45</v>
      </c>
      <c r="C120" s="2" t="s">
        <v>45</v>
      </c>
    </row>
    <row r="121" spans="2:3">
      <c r="B121" s="3" t="s">
        <v>45</v>
      </c>
      <c r="C121" s="2" t="s">
        <v>45</v>
      </c>
    </row>
    <row r="122" spans="2:3">
      <c r="B122" s="3" t="s">
        <v>45</v>
      </c>
      <c r="C122" s="2" t="s">
        <v>45</v>
      </c>
    </row>
    <row r="123" spans="2:3">
      <c r="B123" s="3" t="s">
        <v>45</v>
      </c>
      <c r="C123" s="2" t="s">
        <v>45</v>
      </c>
    </row>
    <row r="124" spans="2:3">
      <c r="B124" s="3" t="s">
        <v>45</v>
      </c>
    </row>
    <row r="125" spans="2:3">
      <c r="B125" s="3" t="s">
        <v>45</v>
      </c>
    </row>
    <row r="126" spans="2:3">
      <c r="B126" s="3" t="s">
        <v>45</v>
      </c>
    </row>
    <row r="127" spans="2:3">
      <c r="B127" s="3" t="s">
        <v>45</v>
      </c>
    </row>
    <row r="128" spans="2:3">
      <c r="B128" s="3" t="s">
        <v>45</v>
      </c>
    </row>
    <row r="129" spans="2:2">
      <c r="B129" s="3" t="s">
        <v>45</v>
      </c>
    </row>
    <row r="130" spans="2:2">
      <c r="B130" s="3" t="s">
        <v>45</v>
      </c>
    </row>
    <row r="131" spans="2:2">
      <c r="B131" s="3" t="s">
        <v>45</v>
      </c>
    </row>
    <row r="132" spans="2:2">
      <c r="B132" s="3" t="s">
        <v>45</v>
      </c>
    </row>
    <row r="133" spans="2:2">
      <c r="B133" s="3" t="s">
        <v>45</v>
      </c>
    </row>
    <row r="134" spans="2:2">
      <c r="B134" s="3" t="s">
        <v>45</v>
      </c>
    </row>
  </sheetData>
  <autoFilter ref="A2:E89">
    <sortState ref="A3:E36">
      <sortCondition ref="B2:B36"/>
    </sortState>
  </autoFilter>
  <sortState ref="A3:F43">
    <sortCondition ref="B3:B43"/>
  </sortState>
  <printOptions gridLines="1"/>
  <pageMargins left="0.70866141732283472" right="0.70866141732283472" top="0.74803149606299213" bottom="0.74803149606299213" header="0.31496062992125984" footer="0.31496062992125984"/>
  <pageSetup paperSize="9" scale="37" fitToHeight="2" pageOrder="overThenDown" orientation="landscape" r:id="rId1"/>
  <headerFooter>
    <oddHeader>&amp;L&amp;20PRO LOCO 2023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4" sqref="B14"/>
    </sheetView>
  </sheetViews>
  <sheetFormatPr defaultRowHeight="23.25"/>
  <cols>
    <col min="1" max="1" width="16.855468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65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248619</v>
      </c>
      <c r="B4" s="4">
        <v>6016404</v>
      </c>
      <c r="C4" s="4" t="s">
        <v>281</v>
      </c>
    </row>
    <row r="5" spans="1:3">
      <c r="A5" s="4">
        <v>248620</v>
      </c>
      <c r="B5" s="4">
        <v>8575377</v>
      </c>
      <c r="C5" s="4" t="s">
        <v>45</v>
      </c>
    </row>
    <row r="6" spans="1:3">
      <c r="A6" s="4">
        <v>248621</v>
      </c>
      <c r="B6" s="4">
        <v>8308243</v>
      </c>
      <c r="C6" s="4" t="s">
        <v>45</v>
      </c>
    </row>
    <row r="7" spans="1:3">
      <c r="A7" s="4">
        <v>248622</v>
      </c>
      <c r="B7" s="4">
        <v>9361330</v>
      </c>
      <c r="C7" s="4" t="s">
        <v>45</v>
      </c>
    </row>
    <row r="8" spans="1:3">
      <c r="A8" s="4">
        <v>248623</v>
      </c>
      <c r="B8" s="4">
        <v>5198839</v>
      </c>
      <c r="C8" s="4" t="s">
        <v>45</v>
      </c>
    </row>
    <row r="9" spans="1:3">
      <c r="A9" s="4">
        <v>248624</v>
      </c>
      <c r="B9" s="6" t="s">
        <v>282</v>
      </c>
      <c r="C9" s="4" t="s">
        <v>45</v>
      </c>
    </row>
    <row r="10" spans="1:3">
      <c r="A10" s="4">
        <v>248625</v>
      </c>
      <c r="B10" s="4">
        <v>5180628</v>
      </c>
      <c r="C10" s="4" t="s">
        <v>45</v>
      </c>
    </row>
    <row r="11" spans="1:3">
      <c r="A11" s="4">
        <v>248626</v>
      </c>
      <c r="B11" s="4">
        <v>1644718</v>
      </c>
      <c r="C11" s="4" t="s">
        <v>45</v>
      </c>
    </row>
    <row r="12" spans="1:3">
      <c r="A12" s="4">
        <v>248627</v>
      </c>
      <c r="B12" s="4">
        <v>5629252</v>
      </c>
    </row>
    <row r="13" spans="1:3">
      <c r="A13" s="4">
        <v>248628</v>
      </c>
      <c r="B13" s="4">
        <v>9251446</v>
      </c>
    </row>
    <row r="14" spans="1:3">
      <c r="B14" s="4" t="s">
        <v>45</v>
      </c>
      <c r="C14" s="4" t="s">
        <v>45</v>
      </c>
    </row>
    <row r="18" spans="2:4">
      <c r="B18" s="6"/>
    </row>
    <row r="19" spans="2:4">
      <c r="D19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3" sqref="B13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249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248599</v>
      </c>
      <c r="B4" s="4">
        <v>6311203</v>
      </c>
      <c r="C4" s="4" t="s">
        <v>261</v>
      </c>
    </row>
    <row r="5" spans="1:3">
      <c r="A5" s="4">
        <v>248600</v>
      </c>
      <c r="B5" s="6" t="s">
        <v>269</v>
      </c>
      <c r="C5" s="4" t="s">
        <v>268</v>
      </c>
    </row>
    <row r="6" spans="1:3">
      <c r="A6" s="4">
        <v>248601</v>
      </c>
      <c r="B6" s="4">
        <v>5804325</v>
      </c>
      <c r="C6" s="4" t="s">
        <v>262</v>
      </c>
    </row>
    <row r="7" spans="1:3">
      <c r="A7" s="4">
        <v>248602</v>
      </c>
      <c r="B7" s="4">
        <v>9605856</v>
      </c>
      <c r="C7" s="4" t="s">
        <v>263</v>
      </c>
    </row>
    <row r="8" spans="1:3">
      <c r="A8" s="4">
        <v>248603</v>
      </c>
      <c r="B8" s="4">
        <v>9232481</v>
      </c>
      <c r="C8" s="4" t="s">
        <v>265</v>
      </c>
    </row>
    <row r="9" spans="1:3">
      <c r="A9" s="4">
        <v>248604</v>
      </c>
      <c r="B9" s="6" t="s">
        <v>270</v>
      </c>
      <c r="C9" s="4" t="s">
        <v>266</v>
      </c>
    </row>
    <row r="10" spans="1:3">
      <c r="A10" s="4">
        <v>248605</v>
      </c>
      <c r="B10" s="4">
        <v>8012840</v>
      </c>
      <c r="C10" s="4" t="s">
        <v>267</v>
      </c>
    </row>
    <row r="13" spans="1:3">
      <c r="A13" s="4">
        <v>248606</v>
      </c>
      <c r="B13" s="4">
        <v>7411462</v>
      </c>
      <c r="C13" s="4" t="s">
        <v>264</v>
      </c>
    </row>
    <row r="17" spans="2:4">
      <c r="B17" s="6"/>
    </row>
    <row r="18" spans="2:4">
      <c r="D18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C1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18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248548</v>
      </c>
      <c r="B4" s="4">
        <v>1152401</v>
      </c>
      <c r="C4" s="4" t="s">
        <v>254</v>
      </c>
    </row>
    <row r="5" spans="1:3">
      <c r="A5" s="4">
        <v>248549</v>
      </c>
      <c r="B5" s="4">
        <v>7284393</v>
      </c>
      <c r="C5" s="4" t="s">
        <v>255</v>
      </c>
    </row>
    <row r="6" spans="1:3">
      <c r="A6" s="4">
        <v>248550</v>
      </c>
      <c r="B6" s="4">
        <v>1604743</v>
      </c>
      <c r="C6" s="4" t="s">
        <v>256</v>
      </c>
    </row>
    <row r="7" spans="1:3">
      <c r="A7" s="4">
        <v>248551</v>
      </c>
      <c r="B7" s="4">
        <v>4763324</v>
      </c>
      <c r="C7" s="4" t="s">
        <v>257</v>
      </c>
    </row>
    <row r="8" spans="1:3">
      <c r="A8" s="4">
        <v>248552</v>
      </c>
      <c r="B8" s="4">
        <v>5664167</v>
      </c>
      <c r="C8" s="4" t="s">
        <v>258</v>
      </c>
    </row>
    <row r="9" spans="1:3">
      <c r="A9" s="4">
        <v>248553</v>
      </c>
      <c r="B9" s="4">
        <v>8920692</v>
      </c>
      <c r="C9" s="4" t="s">
        <v>259</v>
      </c>
    </row>
    <row r="10" spans="1:3">
      <c r="A10" s="4">
        <v>248554</v>
      </c>
      <c r="B10" s="4">
        <v>4501309</v>
      </c>
      <c r="C10" s="4" t="s">
        <v>260</v>
      </c>
    </row>
    <row r="11" spans="1:3">
      <c r="C11" s="4" t="s">
        <v>45</v>
      </c>
    </row>
    <row r="14" spans="1:3">
      <c r="B14" s="4" t="s">
        <v>45</v>
      </c>
      <c r="C14" s="4" t="s">
        <v>45</v>
      </c>
    </row>
    <row r="18" spans="2:4">
      <c r="B18" s="6"/>
    </row>
    <row r="19" spans="2:4">
      <c r="D19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8" sqref="C18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35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248516</v>
      </c>
      <c r="B4" s="4">
        <v>3548200</v>
      </c>
      <c r="C4" s="4" t="s">
        <v>218</v>
      </c>
    </row>
    <row r="5" spans="1:3">
      <c r="A5" s="4">
        <v>248517</v>
      </c>
      <c r="B5" s="4">
        <v>2372118</v>
      </c>
      <c r="C5" s="4" t="s">
        <v>211</v>
      </c>
    </row>
    <row r="6" spans="1:3">
      <c r="A6" s="4">
        <v>248518</v>
      </c>
      <c r="B6" s="4">
        <v>3580456</v>
      </c>
      <c r="C6" s="4" t="s">
        <v>212</v>
      </c>
    </row>
    <row r="7" spans="1:3">
      <c r="A7" s="4">
        <v>248519</v>
      </c>
      <c r="B7" s="4">
        <v>4051827</v>
      </c>
      <c r="C7" s="4" t="s">
        <v>213</v>
      </c>
    </row>
    <row r="8" spans="1:3">
      <c r="A8" s="4">
        <v>248520</v>
      </c>
      <c r="B8" s="4">
        <v>7220223</v>
      </c>
      <c r="C8" s="4" t="s">
        <v>214</v>
      </c>
    </row>
    <row r="9" spans="1:3">
      <c r="A9" s="4">
        <v>248521</v>
      </c>
      <c r="B9" s="4">
        <v>2609068</v>
      </c>
      <c r="C9" s="4" t="s">
        <v>215</v>
      </c>
    </row>
    <row r="10" spans="1:3">
      <c r="A10" s="4">
        <v>248522</v>
      </c>
      <c r="B10" s="4">
        <v>6280544</v>
      </c>
      <c r="C10" s="4" t="s">
        <v>216</v>
      </c>
    </row>
    <row r="12" spans="1:3">
      <c r="A12" s="4">
        <v>248523</v>
      </c>
      <c r="B12" s="4">
        <v>1161188</v>
      </c>
      <c r="C12" s="4" t="s">
        <v>217</v>
      </c>
    </row>
    <row r="13" spans="1:3">
      <c r="A13" s="4">
        <v>248524</v>
      </c>
      <c r="B13" s="6" t="s">
        <v>220</v>
      </c>
      <c r="C13" s="4" t="s">
        <v>219</v>
      </c>
    </row>
    <row r="17" spans="2:4">
      <c r="B17" s="6"/>
    </row>
    <row r="18" spans="2:4">
      <c r="D18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6" sqref="A16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32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248466</v>
      </c>
      <c r="B4" s="4">
        <v>2038300</v>
      </c>
      <c r="C4" s="4" t="s">
        <v>200</v>
      </c>
    </row>
    <row r="5" spans="1:3">
      <c r="A5" s="4">
        <v>248467</v>
      </c>
      <c r="B5" s="4">
        <v>8747090</v>
      </c>
      <c r="C5" s="4" t="s">
        <v>201</v>
      </c>
    </row>
    <row r="6" spans="1:3">
      <c r="A6" s="4">
        <v>248468</v>
      </c>
      <c r="B6" s="4">
        <v>2263733</v>
      </c>
      <c r="C6" s="4" t="s">
        <v>202</v>
      </c>
    </row>
    <row r="7" spans="1:3">
      <c r="A7" s="4">
        <v>248469</v>
      </c>
      <c r="B7" s="4">
        <v>8354072</v>
      </c>
      <c r="C7" s="4" t="s">
        <v>203</v>
      </c>
    </row>
    <row r="8" spans="1:3">
      <c r="A8" s="4">
        <v>248470</v>
      </c>
      <c r="B8" s="4">
        <v>3471030</v>
      </c>
      <c r="C8" s="4" t="s">
        <v>204</v>
      </c>
    </row>
    <row r="10" spans="1:3">
      <c r="A10" s="4">
        <v>248471</v>
      </c>
      <c r="B10" s="4">
        <v>6573485</v>
      </c>
      <c r="C10" s="4" t="s">
        <v>205</v>
      </c>
    </row>
    <row r="11" spans="1:3">
      <c r="A11" s="4">
        <v>248472</v>
      </c>
      <c r="B11" s="4">
        <v>4186586</v>
      </c>
      <c r="C11" s="4" t="s">
        <v>206</v>
      </c>
    </row>
    <row r="12" spans="1:3">
      <c r="A12" s="4">
        <v>248473</v>
      </c>
      <c r="B12" s="4">
        <v>4156851</v>
      </c>
      <c r="C12" s="4" t="s">
        <v>207</v>
      </c>
    </row>
    <row r="14" spans="1:3">
      <c r="A14" s="4">
        <v>248474</v>
      </c>
      <c r="B14" s="4">
        <v>8329315</v>
      </c>
      <c r="C14" s="4" t="s">
        <v>208</v>
      </c>
    </row>
    <row r="15" spans="1:3">
      <c r="A15" s="4">
        <v>248475</v>
      </c>
      <c r="B15" s="4">
        <v>4189171</v>
      </c>
      <c r="C15" s="4" t="s">
        <v>209</v>
      </c>
    </row>
    <row r="16" spans="1:3">
      <c r="A16" s="4">
        <v>248476</v>
      </c>
      <c r="B16" s="4">
        <v>3175856</v>
      </c>
      <c r="C16" s="4" t="s">
        <v>210</v>
      </c>
    </row>
    <row r="18" spans="2:4">
      <c r="B18" s="6"/>
    </row>
    <row r="19" spans="2:4">
      <c r="D19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7" sqref="B7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196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248401</v>
      </c>
      <c r="B4" s="4">
        <v>8840081</v>
      </c>
      <c r="C4" s="4" t="s">
        <v>197</v>
      </c>
    </row>
    <row r="5" spans="1:3">
      <c r="A5" s="4">
        <v>248402</v>
      </c>
      <c r="B5" s="4">
        <v>6119937</v>
      </c>
      <c r="C5" s="4" t="s">
        <v>198</v>
      </c>
    </row>
    <row r="6" spans="1:3">
      <c r="A6" s="4">
        <v>248403</v>
      </c>
      <c r="B6" s="4">
        <v>1305243</v>
      </c>
      <c r="C6" s="4" t="s">
        <v>199</v>
      </c>
    </row>
    <row r="7" spans="1:3">
      <c r="A7" s="4">
        <v>248404</v>
      </c>
      <c r="B7" s="4">
        <v>8750675</v>
      </c>
      <c r="C7" s="4" t="s">
        <v>230</v>
      </c>
    </row>
    <row r="8" spans="1:3">
      <c r="A8" s="4">
        <v>248405</v>
      </c>
      <c r="B8" s="4">
        <v>2864599</v>
      </c>
      <c r="C8" s="4" t="s">
        <v>231</v>
      </c>
    </row>
    <row r="9" spans="1:3">
      <c r="B9" s="4" t="s">
        <v>83</v>
      </c>
    </row>
    <row r="10" spans="1:3">
      <c r="A10" s="4">
        <v>248406</v>
      </c>
      <c r="B10" s="4">
        <v>6471577</v>
      </c>
      <c r="C10" s="4" t="s">
        <v>232</v>
      </c>
    </row>
    <row r="11" spans="1:3">
      <c r="A11" s="4">
        <v>248407</v>
      </c>
      <c r="B11" s="4">
        <v>6335118</v>
      </c>
      <c r="C11" s="4" t="s">
        <v>233</v>
      </c>
    </row>
    <row r="12" spans="1:3">
      <c r="A12" s="4">
        <v>248408</v>
      </c>
      <c r="B12" s="4">
        <v>1917256</v>
      </c>
      <c r="C12" s="4" t="s">
        <v>234</v>
      </c>
    </row>
    <row r="14" spans="1:3">
      <c r="B14" s="4" t="s">
        <v>84</v>
      </c>
    </row>
    <row r="15" spans="1:3">
      <c r="A15" s="4">
        <v>248409</v>
      </c>
      <c r="B15" s="4">
        <v>2309393</v>
      </c>
      <c r="C15" s="4" t="s">
        <v>235</v>
      </c>
    </row>
    <row r="16" spans="1:3">
      <c r="A16" s="4">
        <v>248410</v>
      </c>
      <c r="B16" s="4">
        <v>3838779</v>
      </c>
      <c r="C16" s="4" t="s">
        <v>236</v>
      </c>
    </row>
    <row r="17" spans="1:4">
      <c r="A17" s="4">
        <v>248411</v>
      </c>
      <c r="B17" s="4">
        <v>6721640</v>
      </c>
      <c r="C17" s="4" t="s">
        <v>237</v>
      </c>
    </row>
    <row r="19" spans="1:4">
      <c r="B19" s="6"/>
    </row>
    <row r="20" spans="1:4">
      <c r="D20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28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249141</v>
      </c>
      <c r="B4" s="4">
        <v>9368254</v>
      </c>
      <c r="C4" s="4" t="s">
        <v>189</v>
      </c>
    </row>
    <row r="5" spans="1:3">
      <c r="A5" s="4">
        <v>249142</v>
      </c>
      <c r="B5" s="4">
        <v>7048527</v>
      </c>
      <c r="C5" s="4" t="s">
        <v>190</v>
      </c>
    </row>
    <row r="6" spans="1:3">
      <c r="A6" s="4">
        <v>249143</v>
      </c>
      <c r="B6" s="4">
        <v>8235564</v>
      </c>
      <c r="C6" s="4" t="s">
        <v>191</v>
      </c>
    </row>
    <row r="7" spans="1:3">
      <c r="A7" s="4">
        <v>249144</v>
      </c>
      <c r="B7" s="4">
        <v>6871502</v>
      </c>
      <c r="C7" s="4" t="s">
        <v>195</v>
      </c>
    </row>
    <row r="8" spans="1:3">
      <c r="A8" s="4">
        <v>249145</v>
      </c>
      <c r="B8" s="4">
        <v>4791839</v>
      </c>
      <c r="C8" s="4" t="s">
        <v>192</v>
      </c>
    </row>
    <row r="9" spans="1:3">
      <c r="A9" s="4">
        <v>249146</v>
      </c>
      <c r="B9" s="4">
        <v>7709400</v>
      </c>
      <c r="C9" s="4" t="s">
        <v>193</v>
      </c>
    </row>
    <row r="10" spans="1:3">
      <c r="A10" s="4">
        <v>249147</v>
      </c>
      <c r="B10" s="4">
        <v>5291356</v>
      </c>
      <c r="C10" s="4" t="s">
        <v>194</v>
      </c>
    </row>
    <row r="18" spans="2:4">
      <c r="B18" s="6"/>
    </row>
    <row r="19" spans="2:4">
      <c r="D19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4" sqref="C24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8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247600</v>
      </c>
      <c r="B4" s="4">
        <v>354116</v>
      </c>
      <c r="C4" s="4" t="s">
        <v>184</v>
      </c>
    </row>
    <row r="5" spans="1:3">
      <c r="A5" s="4">
        <v>247599</v>
      </c>
      <c r="B5" s="4">
        <v>8899706</v>
      </c>
      <c r="C5" s="4" t="s">
        <v>188</v>
      </c>
    </row>
    <row r="6" spans="1:3">
      <c r="A6" s="4">
        <v>247598</v>
      </c>
      <c r="B6" s="4">
        <v>8216446</v>
      </c>
      <c r="C6" s="4" t="s">
        <v>185</v>
      </c>
    </row>
    <row r="7" spans="1:3">
      <c r="A7" s="4">
        <v>247596</v>
      </c>
      <c r="B7" s="4">
        <v>9199300</v>
      </c>
      <c r="C7" s="4" t="s">
        <v>187</v>
      </c>
    </row>
    <row r="8" spans="1:3">
      <c r="A8" s="4">
        <v>247597</v>
      </c>
      <c r="B8" s="4">
        <v>7044213</v>
      </c>
      <c r="C8" s="4" t="s">
        <v>186</v>
      </c>
    </row>
    <row r="11" spans="1:3">
      <c r="A11" s="4" t="s">
        <v>45</v>
      </c>
    </row>
    <row r="12" spans="1:3">
      <c r="B12" s="4" t="s">
        <v>83</v>
      </c>
    </row>
    <row r="13" spans="1:3">
      <c r="A13" s="4">
        <v>247595</v>
      </c>
      <c r="B13" s="4">
        <v>5628520</v>
      </c>
      <c r="C13" s="4" t="s">
        <v>181</v>
      </c>
    </row>
    <row r="14" spans="1:3">
      <c r="A14" s="4">
        <v>247594</v>
      </c>
      <c r="B14" s="4">
        <v>7800745</v>
      </c>
      <c r="C14" s="4" t="s">
        <v>183</v>
      </c>
    </row>
    <row r="15" spans="1:3">
      <c r="A15" s="4">
        <v>247593</v>
      </c>
      <c r="B15" s="4">
        <v>8663283</v>
      </c>
      <c r="C15" s="4" t="s">
        <v>182</v>
      </c>
    </row>
    <row r="17" spans="1:4">
      <c r="B17" s="4" t="s">
        <v>84</v>
      </c>
    </row>
    <row r="18" spans="1:4">
      <c r="A18" s="4">
        <v>247591</v>
      </c>
      <c r="B18" s="6" t="s">
        <v>180</v>
      </c>
      <c r="C18" s="4" t="s">
        <v>178</v>
      </c>
    </row>
    <row r="19" spans="1:4">
      <c r="A19" s="4">
        <v>247592</v>
      </c>
      <c r="B19" s="4">
        <v>8704043</v>
      </c>
      <c r="C19" s="4" t="s">
        <v>179</v>
      </c>
      <c r="D19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5" sqref="G15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7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246931</v>
      </c>
      <c r="B4" s="4">
        <v>219708</v>
      </c>
      <c r="C4" s="4" t="s">
        <v>76</v>
      </c>
    </row>
    <row r="5" spans="1:3">
      <c r="A5" s="4">
        <v>246932</v>
      </c>
      <c r="B5" s="4">
        <v>324315</v>
      </c>
      <c r="C5" s="4" t="s">
        <v>77</v>
      </c>
    </row>
    <row r="6" spans="1:3">
      <c r="A6" s="4">
        <v>246933</v>
      </c>
      <c r="B6" s="4">
        <v>6468801</v>
      </c>
      <c r="C6" s="4" t="s">
        <v>78</v>
      </c>
    </row>
    <row r="7" spans="1:3">
      <c r="A7" s="4">
        <v>246935</v>
      </c>
      <c r="B7" s="4">
        <v>7026128</v>
      </c>
      <c r="C7" s="4" t="s">
        <v>79</v>
      </c>
    </row>
    <row r="8" spans="1:3">
      <c r="A8" s="4">
        <v>246936</v>
      </c>
      <c r="B8" s="4">
        <v>9894595</v>
      </c>
      <c r="C8" s="4" t="s">
        <v>80</v>
      </c>
    </row>
    <row r="9" spans="1:3">
      <c r="A9" s="4">
        <v>246937</v>
      </c>
      <c r="B9" s="4">
        <v>3309938</v>
      </c>
      <c r="C9" s="4" t="s">
        <v>81</v>
      </c>
    </row>
    <row r="10" spans="1:3">
      <c r="A10" s="4">
        <v>246934</v>
      </c>
      <c r="B10" s="4">
        <v>6071092</v>
      </c>
      <c r="C10" s="4" t="s">
        <v>82</v>
      </c>
    </row>
    <row r="11" spans="1:3">
      <c r="A11" s="4" t="s">
        <v>45</v>
      </c>
    </row>
    <row r="12" spans="1:3">
      <c r="B12" s="4" t="s">
        <v>83</v>
      </c>
    </row>
    <row r="13" spans="1:3">
      <c r="A13" s="4">
        <v>246938</v>
      </c>
      <c r="B13" s="4">
        <v>5056334</v>
      </c>
      <c r="C13" s="4" t="s">
        <v>87</v>
      </c>
    </row>
    <row r="14" spans="1:3">
      <c r="A14" s="4">
        <v>246940</v>
      </c>
      <c r="B14" s="4">
        <v>5004361</v>
      </c>
      <c r="C14" s="4" t="s">
        <v>88</v>
      </c>
    </row>
    <row r="15" spans="1:3">
      <c r="A15" s="4">
        <v>246939</v>
      </c>
      <c r="B15" s="4">
        <v>5394325</v>
      </c>
      <c r="C15" s="4" t="s">
        <v>89</v>
      </c>
    </row>
    <row r="17" spans="1:4">
      <c r="B17" s="4" t="s">
        <v>84</v>
      </c>
    </row>
    <row r="18" spans="1:4">
      <c r="A18" s="4">
        <v>246942</v>
      </c>
      <c r="B18" s="4">
        <v>8128785</v>
      </c>
      <c r="C18" s="4" t="s">
        <v>86</v>
      </c>
    </row>
    <row r="19" spans="1:4">
      <c r="A19" s="4">
        <v>246941</v>
      </c>
      <c r="B19" s="4">
        <v>3923918</v>
      </c>
      <c r="C19" s="4" t="s">
        <v>85</v>
      </c>
      <c r="D19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9" sqref="C19"/>
    </sheetView>
  </sheetViews>
  <sheetFormatPr defaultRowHeight="23.25"/>
  <cols>
    <col min="1" max="1" width="13.7109375" style="4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20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5" spans="1:3">
      <c r="A5" s="4">
        <v>248984</v>
      </c>
      <c r="B5" s="5">
        <v>5135736</v>
      </c>
      <c r="C5" s="4" t="s">
        <v>160</v>
      </c>
    </row>
    <row r="6" spans="1:3">
      <c r="A6" s="4">
        <v>248985</v>
      </c>
      <c r="B6" s="4">
        <v>2464480</v>
      </c>
      <c r="C6" s="4" t="s">
        <v>161</v>
      </c>
    </row>
    <row r="7" spans="1:3">
      <c r="A7" s="4">
        <v>248986</v>
      </c>
      <c r="B7" s="4">
        <v>1629965</v>
      </c>
      <c r="C7" s="4" t="s">
        <v>162</v>
      </c>
    </row>
    <row r="8" spans="1:3">
      <c r="A8" s="4">
        <v>248987</v>
      </c>
      <c r="B8" s="4">
        <v>5415736</v>
      </c>
      <c r="C8" s="4" t="s">
        <v>163</v>
      </c>
    </row>
    <row r="9" spans="1:3">
      <c r="A9" s="4">
        <v>248988</v>
      </c>
      <c r="B9" s="4">
        <v>7875809</v>
      </c>
      <c r="C9" s="4" t="s">
        <v>164</v>
      </c>
    </row>
    <row r="10" spans="1:3">
      <c r="A10" s="4">
        <v>248989</v>
      </c>
      <c r="B10" s="4">
        <v>9335497</v>
      </c>
      <c r="C10" s="4" t="s">
        <v>165</v>
      </c>
    </row>
    <row r="11" spans="1:3">
      <c r="B11" s="6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29" sqref="B29"/>
    </sheetView>
  </sheetViews>
  <sheetFormatPr defaultRowHeight="23.25"/>
  <cols>
    <col min="1" max="1" width="18.71093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4" ht="44.25" customHeight="1">
      <c r="A1" s="92" t="s">
        <v>42</v>
      </c>
      <c r="B1" s="92"/>
      <c r="C1" s="92"/>
    </row>
    <row r="2" spans="1:4">
      <c r="A2" s="4" t="s">
        <v>67</v>
      </c>
      <c r="B2" s="4" t="s">
        <v>68</v>
      </c>
    </row>
    <row r="3" spans="1:4">
      <c r="A3" s="4" t="s">
        <v>45</v>
      </c>
      <c r="B3" s="4" t="s">
        <v>45</v>
      </c>
      <c r="C3" s="4" t="s">
        <v>45</v>
      </c>
    </row>
    <row r="4" spans="1:4">
      <c r="A4" s="4">
        <v>247231</v>
      </c>
      <c r="B4" s="4">
        <v>8675369</v>
      </c>
      <c r="C4" s="4" t="s">
        <v>465</v>
      </c>
    </row>
    <row r="5" spans="1:4">
      <c r="A5" s="4">
        <v>247232</v>
      </c>
      <c r="B5" s="6">
        <v>4740781</v>
      </c>
      <c r="C5" s="4" t="s">
        <v>466</v>
      </c>
    </row>
    <row r="6" spans="1:4">
      <c r="A6" s="4">
        <v>247233</v>
      </c>
      <c r="B6" s="6">
        <v>3296443</v>
      </c>
      <c r="C6" s="4" t="s">
        <v>467</v>
      </c>
    </row>
    <row r="7" spans="1:4">
      <c r="A7" s="4">
        <v>247234</v>
      </c>
      <c r="B7" s="4">
        <v>9715417</v>
      </c>
      <c r="C7" s="4" t="s">
        <v>468</v>
      </c>
    </row>
    <row r="8" spans="1:4">
      <c r="A8" s="4">
        <v>247235</v>
      </c>
      <c r="B8" s="6">
        <v>6192060</v>
      </c>
      <c r="C8" s="4" t="s">
        <v>469</v>
      </c>
    </row>
    <row r="9" spans="1:4">
      <c r="A9" s="4">
        <v>247236</v>
      </c>
      <c r="B9" s="6">
        <v>3104737</v>
      </c>
      <c r="C9" s="4" t="s">
        <v>470</v>
      </c>
    </row>
    <row r="10" spans="1:4">
      <c r="A10" s="4">
        <v>247237</v>
      </c>
      <c r="B10" s="6">
        <v>9671553</v>
      </c>
      <c r="C10" s="4" t="s">
        <v>471</v>
      </c>
    </row>
    <row r="11" spans="1:4">
      <c r="A11" s="4">
        <v>247238</v>
      </c>
      <c r="B11" s="6">
        <v>1909242</v>
      </c>
      <c r="C11" s="4" t="s">
        <v>45</v>
      </c>
    </row>
    <row r="12" spans="1:4">
      <c r="A12" s="4">
        <v>247239</v>
      </c>
      <c r="B12" s="6">
        <v>7461009</v>
      </c>
      <c r="C12" s="4" t="s">
        <v>45</v>
      </c>
    </row>
    <row r="13" spans="1:4">
      <c r="A13" s="4" t="s">
        <v>45</v>
      </c>
      <c r="B13" s="6" t="s">
        <v>45</v>
      </c>
      <c r="C13" s="4" t="s">
        <v>45</v>
      </c>
    </row>
    <row r="14" spans="1:4">
      <c r="A14" s="4" t="s">
        <v>45</v>
      </c>
      <c r="B14" s="6" t="s">
        <v>45</v>
      </c>
      <c r="C14" s="4" t="s">
        <v>45</v>
      </c>
      <c r="D14" s="4" t="s">
        <v>45</v>
      </c>
    </row>
    <row r="15" spans="1:4">
      <c r="A15" s="4" t="s">
        <v>45</v>
      </c>
      <c r="B15" s="6" t="s">
        <v>45</v>
      </c>
      <c r="C15" s="4" t="s">
        <v>45</v>
      </c>
      <c r="D15" s="4" t="s">
        <v>45</v>
      </c>
    </row>
    <row r="16" spans="1:4">
      <c r="A16" s="4" t="s">
        <v>45</v>
      </c>
      <c r="B16" s="4" t="s">
        <v>45</v>
      </c>
      <c r="C16" s="4" t="s">
        <v>45</v>
      </c>
      <c r="D16" s="4" t="s">
        <v>45</v>
      </c>
    </row>
    <row r="17" spans="1:4">
      <c r="A17" s="4" t="s">
        <v>45</v>
      </c>
      <c r="C17" s="4" t="s">
        <v>45</v>
      </c>
    </row>
    <row r="22" spans="1:4">
      <c r="D22" s="4" t="s">
        <v>45</v>
      </c>
    </row>
    <row r="23" spans="1:4">
      <c r="A23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3" sqref="B13"/>
    </sheetView>
  </sheetViews>
  <sheetFormatPr defaultRowHeight="23.25"/>
  <cols>
    <col min="1" max="1" width="13.7109375" style="4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4" ht="44.25" customHeight="1">
      <c r="A1" s="92" t="s">
        <v>144</v>
      </c>
      <c r="B1" s="92"/>
      <c r="C1" s="92"/>
    </row>
    <row r="2" spans="1:4">
      <c r="A2" s="4" t="s">
        <v>67</v>
      </c>
      <c r="B2" s="4" t="s">
        <v>68</v>
      </c>
    </row>
    <row r="3" spans="1:4">
      <c r="A3" s="4" t="s">
        <v>45</v>
      </c>
      <c r="B3" s="4" t="s">
        <v>45</v>
      </c>
      <c r="C3" s="4" t="s">
        <v>45</v>
      </c>
    </row>
    <row r="5" spans="1:4">
      <c r="A5" s="4">
        <v>248801</v>
      </c>
      <c r="B5" s="5">
        <v>5239416</v>
      </c>
      <c r="C5" s="4" t="s">
        <v>145</v>
      </c>
    </row>
    <row r="6" spans="1:4">
      <c r="A6" s="4">
        <v>248802</v>
      </c>
      <c r="B6" s="4">
        <v>9492717</v>
      </c>
      <c r="C6" s="4" t="s">
        <v>146</v>
      </c>
    </row>
    <row r="7" spans="1:4">
      <c r="A7" s="4">
        <v>248803</v>
      </c>
      <c r="B7" s="4">
        <v>5681580</v>
      </c>
      <c r="C7" s="4" t="s">
        <v>147</v>
      </c>
      <c r="D7" s="4" t="s">
        <v>148</v>
      </c>
    </row>
    <row r="8" spans="1:4">
      <c r="A8" s="4">
        <v>248804</v>
      </c>
      <c r="B8" s="4">
        <v>8536081</v>
      </c>
      <c r="C8" s="4" t="s">
        <v>149</v>
      </c>
    </row>
    <row r="9" spans="1:4">
      <c r="A9" s="4">
        <v>248805</v>
      </c>
      <c r="B9" s="4">
        <v>3935290</v>
      </c>
      <c r="C9" s="4" t="s">
        <v>150</v>
      </c>
    </row>
    <row r="10" spans="1:4">
      <c r="A10" s="4">
        <v>248806</v>
      </c>
      <c r="B10" s="4">
        <v>2151749</v>
      </c>
      <c r="C10" s="4" t="s">
        <v>151</v>
      </c>
    </row>
    <row r="11" spans="1:4">
      <c r="A11" s="4">
        <v>248807</v>
      </c>
      <c r="B11" s="6">
        <v>7053640</v>
      </c>
      <c r="C11" s="4" t="s">
        <v>152</v>
      </c>
    </row>
    <row r="12" spans="1:4">
      <c r="A12" s="4">
        <v>248808</v>
      </c>
      <c r="B12" s="4">
        <v>1309139</v>
      </c>
      <c r="C12" s="4" t="s">
        <v>153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3" sqref="C13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3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247001</v>
      </c>
      <c r="B4" s="4">
        <v>1456684</v>
      </c>
      <c r="C4" s="4" t="s">
        <v>100</v>
      </c>
    </row>
    <row r="5" spans="1:3">
      <c r="A5" s="4">
        <v>247002</v>
      </c>
      <c r="B5" s="4">
        <v>7004513</v>
      </c>
      <c r="C5" s="4" t="s">
        <v>101</v>
      </c>
    </row>
    <row r="6" spans="1:3">
      <c r="A6" s="4">
        <v>247003</v>
      </c>
      <c r="B6" s="4">
        <v>2173940</v>
      </c>
      <c r="C6" s="4" t="s">
        <v>102</v>
      </c>
    </row>
    <row r="7" spans="1:3">
      <c r="A7" s="4">
        <v>247004</v>
      </c>
      <c r="B7" s="4">
        <v>1780589</v>
      </c>
      <c r="C7" s="4" t="s">
        <v>106</v>
      </c>
    </row>
    <row r="8" spans="1:3">
      <c r="A8" s="4">
        <v>247005</v>
      </c>
      <c r="B8" s="5" t="s">
        <v>90</v>
      </c>
      <c r="C8" s="4" t="s">
        <v>104</v>
      </c>
    </row>
    <row r="9" spans="1:3">
      <c r="A9" s="4">
        <v>247006</v>
      </c>
      <c r="B9" s="4">
        <v>9538570</v>
      </c>
      <c r="C9" s="4" t="s">
        <v>105</v>
      </c>
    </row>
    <row r="10" spans="1:3">
      <c r="A10" s="4">
        <v>247007</v>
      </c>
      <c r="B10" s="4">
        <v>9545580</v>
      </c>
      <c r="C10" s="4" t="s">
        <v>103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44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5" spans="1:3">
      <c r="A5" s="4">
        <v>248839</v>
      </c>
      <c r="B5" s="5">
        <v>6884216</v>
      </c>
      <c r="C5" s="4" t="s">
        <v>123</v>
      </c>
    </row>
    <row r="6" spans="1:3">
      <c r="A6" s="4">
        <v>248845</v>
      </c>
      <c r="B6" s="4">
        <v>4857728</v>
      </c>
      <c r="C6" s="4" t="s">
        <v>124</v>
      </c>
    </row>
    <row r="7" spans="1:3">
      <c r="A7" s="4">
        <v>248844</v>
      </c>
      <c r="B7" s="4">
        <v>237653</v>
      </c>
      <c r="C7" s="4" t="s">
        <v>125</v>
      </c>
    </row>
    <row r="8" spans="1:3">
      <c r="A8" s="4">
        <v>248843</v>
      </c>
      <c r="B8" s="4">
        <v>590618</v>
      </c>
      <c r="C8" s="4" t="s">
        <v>126</v>
      </c>
    </row>
    <row r="9" spans="1:3">
      <c r="A9" s="4">
        <v>248842</v>
      </c>
      <c r="B9" s="4">
        <v>8552100</v>
      </c>
      <c r="C9" s="4" t="s">
        <v>127</v>
      </c>
    </row>
    <row r="10" spans="1:3">
      <c r="A10" s="4">
        <v>248841</v>
      </c>
      <c r="B10" s="4">
        <v>5818041</v>
      </c>
      <c r="C10" s="4" t="s">
        <v>128</v>
      </c>
    </row>
    <row r="11" spans="1:3">
      <c r="A11" s="4">
        <v>248840</v>
      </c>
      <c r="B11" s="6" t="s">
        <v>130</v>
      </c>
      <c r="C11" s="4" t="s">
        <v>129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8" sqref="A18"/>
    </sheetView>
  </sheetViews>
  <sheetFormatPr defaultRowHeight="23.25"/>
  <cols>
    <col min="1" max="1" width="13.7109375" style="4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174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249044</v>
      </c>
      <c r="B4" s="4">
        <v>6439340</v>
      </c>
      <c r="C4" s="4" t="s">
        <v>175</v>
      </c>
    </row>
    <row r="5" spans="1:3">
      <c r="A5" s="4">
        <v>249045</v>
      </c>
      <c r="B5" s="6" t="s">
        <v>229</v>
      </c>
      <c r="C5" s="4" t="s">
        <v>228</v>
      </c>
    </row>
    <row r="6" spans="1:3">
      <c r="A6" s="4">
        <v>249046</v>
      </c>
      <c r="B6" s="5">
        <v>2172348</v>
      </c>
      <c r="C6" s="4" t="s">
        <v>221</v>
      </c>
    </row>
    <row r="7" spans="1:3">
      <c r="A7" s="4">
        <v>249047</v>
      </c>
      <c r="B7" s="4">
        <v>8307653</v>
      </c>
      <c r="C7" s="4" t="s">
        <v>222</v>
      </c>
    </row>
    <row r="8" spans="1:3">
      <c r="A8" s="7">
        <v>249048</v>
      </c>
      <c r="B8" s="7">
        <v>3517268</v>
      </c>
      <c r="C8" s="7" t="s">
        <v>223</v>
      </c>
    </row>
    <row r="9" spans="1:3">
      <c r="A9" s="4">
        <v>249049</v>
      </c>
      <c r="B9" s="4">
        <v>8763987</v>
      </c>
      <c r="C9" s="4" t="s">
        <v>224</v>
      </c>
    </row>
    <row r="10" spans="1:3">
      <c r="A10" s="4">
        <v>249050</v>
      </c>
      <c r="B10" s="4">
        <v>8259145</v>
      </c>
      <c r="C10" s="4" t="s">
        <v>225</v>
      </c>
    </row>
    <row r="11" spans="1:3">
      <c r="A11" s="4">
        <v>249051</v>
      </c>
      <c r="B11" s="4">
        <v>3719873</v>
      </c>
      <c r="C11" s="4" t="s">
        <v>239</v>
      </c>
    </row>
    <row r="12" spans="1:3">
      <c r="B12" s="6"/>
      <c r="C12" s="4" t="s">
        <v>226</v>
      </c>
    </row>
    <row r="13" spans="1:3">
      <c r="B13" s="4" t="s">
        <v>45</v>
      </c>
      <c r="C13" s="4" t="s">
        <v>227</v>
      </c>
    </row>
    <row r="16" spans="1:3">
      <c r="A16" s="4">
        <v>248089</v>
      </c>
      <c r="B16" s="4">
        <v>1753441</v>
      </c>
      <c r="C16" s="4" t="s">
        <v>238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" sqref="C2"/>
    </sheetView>
  </sheetViews>
  <sheetFormatPr defaultRowHeight="23.25"/>
  <cols>
    <col min="1" max="1" width="13.7109375" style="4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37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5" spans="1:3">
      <c r="A5" s="4">
        <v>249014</v>
      </c>
      <c r="B5" s="5">
        <v>2734636</v>
      </c>
      <c r="C5" s="4" t="s">
        <v>166</v>
      </c>
    </row>
    <row r="6" spans="1:3">
      <c r="A6" s="4">
        <v>249015</v>
      </c>
      <c r="B6" s="4">
        <v>2505828</v>
      </c>
      <c r="C6" s="4" t="s">
        <v>167</v>
      </c>
    </row>
    <row r="7" spans="1:3">
      <c r="A7" s="4">
        <v>249016</v>
      </c>
      <c r="B7" s="4">
        <v>8727067</v>
      </c>
      <c r="C7" s="4" t="s">
        <v>168</v>
      </c>
    </row>
    <row r="8" spans="1:3">
      <c r="A8" s="4">
        <v>249017</v>
      </c>
      <c r="B8" s="4">
        <v>2238351</v>
      </c>
      <c r="C8" s="4" t="s">
        <v>169</v>
      </c>
    </row>
    <row r="9" spans="1:3">
      <c r="A9" s="4">
        <v>249018</v>
      </c>
      <c r="B9" s="4">
        <v>2630581</v>
      </c>
      <c r="C9" s="4" t="s">
        <v>170</v>
      </c>
    </row>
    <row r="10" spans="1:3">
      <c r="A10" s="4">
        <v>249019</v>
      </c>
      <c r="B10" s="4">
        <v>5030915</v>
      </c>
      <c r="C10" s="4" t="s">
        <v>171</v>
      </c>
    </row>
    <row r="11" spans="1:3">
      <c r="A11" s="4">
        <v>249020</v>
      </c>
      <c r="B11" s="6" t="s">
        <v>173</v>
      </c>
      <c r="C11" s="4" t="s">
        <v>172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5" sqref="C15"/>
    </sheetView>
  </sheetViews>
  <sheetFormatPr defaultRowHeight="23.25"/>
  <cols>
    <col min="1" max="1" width="13.7109375" style="4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4" ht="44.25" customHeight="1">
      <c r="A1" s="92" t="s">
        <v>158</v>
      </c>
      <c r="B1" s="92"/>
      <c r="C1" s="92"/>
    </row>
    <row r="2" spans="1:4">
      <c r="A2" s="4" t="s">
        <v>67</v>
      </c>
      <c r="B2" s="4" t="s">
        <v>68</v>
      </c>
    </row>
    <row r="3" spans="1:4">
      <c r="A3" s="4" t="s">
        <v>45</v>
      </c>
      <c r="B3" s="4" t="s">
        <v>45</v>
      </c>
      <c r="C3" s="4" t="s">
        <v>45</v>
      </c>
    </row>
    <row r="4" spans="1:4">
      <c r="A4" s="4">
        <v>249126</v>
      </c>
      <c r="B4" s="4">
        <v>2498033</v>
      </c>
      <c r="C4" s="4" t="s">
        <v>176</v>
      </c>
      <c r="D4" s="4" t="s">
        <v>303</v>
      </c>
    </row>
    <row r="5" spans="1:4">
      <c r="A5" s="4">
        <v>249127</v>
      </c>
      <c r="B5" s="5">
        <v>8451804</v>
      </c>
      <c r="C5" s="4" t="s">
        <v>295</v>
      </c>
      <c r="D5" s="4" t="s">
        <v>304</v>
      </c>
    </row>
    <row r="6" spans="1:4">
      <c r="A6" s="4">
        <v>249128</v>
      </c>
      <c r="B6" s="4">
        <v>9079648</v>
      </c>
      <c r="C6" s="4" t="s">
        <v>296</v>
      </c>
      <c r="D6" s="4" t="s">
        <v>305</v>
      </c>
    </row>
    <row r="7" spans="1:4">
      <c r="A7" s="4">
        <v>249129</v>
      </c>
      <c r="B7" s="5" t="s">
        <v>177</v>
      </c>
      <c r="C7" s="4" t="s">
        <v>297</v>
      </c>
      <c r="D7" s="4" t="s">
        <v>302</v>
      </c>
    </row>
    <row r="8" spans="1:4">
      <c r="A8" s="4">
        <v>249130</v>
      </c>
      <c r="B8" s="4">
        <v>9859697</v>
      </c>
      <c r="C8" s="4" t="s">
        <v>298</v>
      </c>
      <c r="D8" s="4" t="s">
        <v>306</v>
      </c>
    </row>
    <row r="9" spans="1:4">
      <c r="A9" s="4">
        <v>249131</v>
      </c>
      <c r="B9" s="4">
        <v>4483529</v>
      </c>
      <c r="C9" s="4" t="s">
        <v>299</v>
      </c>
      <c r="D9" s="4" t="s">
        <v>306</v>
      </c>
    </row>
    <row r="10" spans="1:4">
      <c r="A10" s="4">
        <v>249132</v>
      </c>
      <c r="B10" s="4">
        <v>7894504</v>
      </c>
      <c r="C10" s="4" t="s">
        <v>300</v>
      </c>
      <c r="D10" s="4" t="s">
        <v>306</v>
      </c>
    </row>
    <row r="11" spans="1:4">
      <c r="B11" s="6"/>
    </row>
    <row r="12" spans="1:4">
      <c r="A12" s="4">
        <v>249133</v>
      </c>
      <c r="B12" s="4">
        <v>3925985</v>
      </c>
      <c r="C12" s="4" t="s">
        <v>301</v>
      </c>
      <c r="D12" s="4" t="s">
        <v>306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3" sqref="C13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11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>
        <v>247036</v>
      </c>
      <c r="B3" s="4">
        <v>141667</v>
      </c>
      <c r="C3" s="4" t="s">
        <v>69</v>
      </c>
    </row>
    <row r="4" spans="1:3">
      <c r="A4" s="4">
        <v>247037</v>
      </c>
      <c r="B4" s="4">
        <v>126740</v>
      </c>
      <c r="C4" s="4" t="s">
        <v>70</v>
      </c>
    </row>
    <row r="5" spans="1:3">
      <c r="A5" s="4">
        <v>247038</v>
      </c>
      <c r="B5" s="4">
        <v>7691653</v>
      </c>
      <c r="C5" s="4" t="s">
        <v>71</v>
      </c>
    </row>
    <row r="6" spans="1:3">
      <c r="A6" s="4">
        <v>247039</v>
      </c>
      <c r="B6" s="4">
        <v>8204827</v>
      </c>
      <c r="C6" s="4" t="s">
        <v>72</v>
      </c>
    </row>
    <row r="7" spans="1:3">
      <c r="A7" s="4">
        <v>247040</v>
      </c>
      <c r="B7" s="4">
        <v>4904599</v>
      </c>
      <c r="C7" s="4" t="s">
        <v>73</v>
      </c>
    </row>
    <row r="8" spans="1:3">
      <c r="A8" s="4">
        <v>247041</v>
      </c>
      <c r="B8" s="4">
        <v>3924318</v>
      </c>
      <c r="C8" s="4" t="s">
        <v>74</v>
      </c>
    </row>
    <row r="9" spans="1:3">
      <c r="A9" s="4">
        <v>247042</v>
      </c>
      <c r="B9" s="4">
        <v>6504360</v>
      </c>
      <c r="C9" s="4" t="s">
        <v>75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3" sqref="C3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4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246881</v>
      </c>
      <c r="B4" s="4">
        <v>1273088</v>
      </c>
      <c r="C4" s="4" t="s">
        <v>116</v>
      </c>
    </row>
    <row r="5" spans="1:3">
      <c r="A5" s="4">
        <v>246882</v>
      </c>
      <c r="B5" s="5">
        <v>8725951</v>
      </c>
      <c r="C5" s="4" t="s">
        <v>117</v>
      </c>
    </row>
    <row r="6" spans="1:3">
      <c r="A6" s="4">
        <v>246883</v>
      </c>
      <c r="B6" s="4">
        <v>2754626</v>
      </c>
      <c r="C6" s="4" t="s">
        <v>118</v>
      </c>
    </row>
    <row r="7" spans="1:3">
      <c r="A7" s="4">
        <v>246884</v>
      </c>
      <c r="B7" s="4">
        <v>3078746</v>
      </c>
      <c r="C7" s="4" t="s">
        <v>119</v>
      </c>
    </row>
    <row r="8" spans="1:3">
      <c r="A8" s="4">
        <v>246885</v>
      </c>
      <c r="B8" s="4">
        <v>5173833</v>
      </c>
      <c r="C8" s="4" t="s">
        <v>120</v>
      </c>
    </row>
    <row r="9" spans="1:3">
      <c r="A9" s="4">
        <v>246886</v>
      </c>
      <c r="B9" s="4">
        <v>5366446</v>
      </c>
      <c r="C9" s="4" t="s">
        <v>121</v>
      </c>
    </row>
    <row r="10" spans="1:3">
      <c r="A10" s="4">
        <v>246887</v>
      </c>
      <c r="B10" s="4">
        <v>9089681</v>
      </c>
      <c r="C10" s="4" t="s">
        <v>122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3" sqref="C13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1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247561</v>
      </c>
      <c r="B4" s="4">
        <v>4142290</v>
      </c>
      <c r="C4" s="4" t="s">
        <v>111</v>
      </c>
    </row>
    <row r="5" spans="1:3">
      <c r="A5" s="4">
        <v>247562</v>
      </c>
      <c r="B5" s="4">
        <v>6169550</v>
      </c>
      <c r="C5" s="4" t="s">
        <v>112</v>
      </c>
    </row>
    <row r="6" spans="1:3">
      <c r="A6" s="4">
        <v>247565</v>
      </c>
      <c r="B6" s="4">
        <v>3976023</v>
      </c>
      <c r="C6" s="4" t="s">
        <v>113</v>
      </c>
    </row>
    <row r="7" spans="1:3">
      <c r="A7" s="4">
        <v>247563</v>
      </c>
      <c r="B7" s="4">
        <v>8260024</v>
      </c>
      <c r="C7" s="4" t="s">
        <v>114</v>
      </c>
    </row>
    <row r="8" spans="1:3">
      <c r="A8" s="4">
        <v>247564</v>
      </c>
      <c r="B8" s="4">
        <v>5417352</v>
      </c>
      <c r="C8" s="4" t="s">
        <v>115</v>
      </c>
    </row>
    <row r="9" spans="1:3">
      <c r="A9" s="4" t="s">
        <v>45</v>
      </c>
      <c r="B9" s="4" t="s">
        <v>45</v>
      </c>
      <c r="C9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2" sqref="C12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41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5" spans="1:3">
      <c r="B5" s="5"/>
    </row>
    <row r="6" spans="1:3">
      <c r="A6" s="4">
        <v>248869</v>
      </c>
      <c r="B6" s="4">
        <v>9723272</v>
      </c>
      <c r="C6" s="4" t="s">
        <v>136</v>
      </c>
    </row>
    <row r="7" spans="1:3">
      <c r="A7" s="4">
        <v>248870</v>
      </c>
      <c r="B7" s="4">
        <v>5732021</v>
      </c>
      <c r="C7" s="4" t="s">
        <v>135</v>
      </c>
    </row>
    <row r="8" spans="1:3">
      <c r="A8" s="4">
        <v>248871</v>
      </c>
      <c r="B8" s="4">
        <v>7079613</v>
      </c>
      <c r="C8" s="4" t="s">
        <v>134</v>
      </c>
    </row>
    <row r="9" spans="1:3">
      <c r="A9" s="4">
        <v>248872</v>
      </c>
      <c r="B9" s="4">
        <v>3056250</v>
      </c>
      <c r="C9" s="4" t="s">
        <v>133</v>
      </c>
    </row>
    <row r="10" spans="1:3">
      <c r="A10" s="4">
        <v>248873</v>
      </c>
      <c r="B10" s="4">
        <v>4719217</v>
      </c>
      <c r="C10" s="4" t="s">
        <v>132</v>
      </c>
    </row>
    <row r="11" spans="1:3">
      <c r="B11" s="6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1" sqref="B11"/>
    </sheetView>
  </sheetViews>
  <sheetFormatPr defaultRowHeight="23.25"/>
  <cols>
    <col min="1" max="1" width="18.71093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4" ht="44.25" customHeight="1">
      <c r="A1" s="92" t="s">
        <v>376</v>
      </c>
      <c r="B1" s="92"/>
      <c r="C1" s="92"/>
    </row>
    <row r="2" spans="1:4">
      <c r="A2" s="4" t="s">
        <v>67</v>
      </c>
      <c r="B2" s="4" t="s">
        <v>68</v>
      </c>
    </row>
    <row r="3" spans="1:4">
      <c r="A3" s="4" t="s">
        <v>45</v>
      </c>
      <c r="B3" s="4" t="s">
        <v>45</v>
      </c>
      <c r="C3" s="4" t="s">
        <v>45</v>
      </c>
    </row>
    <row r="4" spans="1:4">
      <c r="A4" s="4">
        <v>249488</v>
      </c>
      <c r="B4" s="4">
        <v>4053319</v>
      </c>
      <c r="C4" s="4" t="s">
        <v>448</v>
      </c>
    </row>
    <row r="5" spans="1:4">
      <c r="A5" s="4">
        <v>249489</v>
      </c>
      <c r="B5" s="6">
        <v>9083732</v>
      </c>
      <c r="C5" s="4" t="s">
        <v>449</v>
      </c>
    </row>
    <row r="6" spans="1:4">
      <c r="A6" s="4">
        <v>249490</v>
      </c>
      <c r="B6" s="6">
        <v>5851912</v>
      </c>
      <c r="C6" s="4" t="s">
        <v>450</v>
      </c>
    </row>
    <row r="7" spans="1:4">
      <c r="A7" s="4">
        <v>249491</v>
      </c>
      <c r="B7" s="4">
        <v>2601910</v>
      </c>
      <c r="C7" s="4" t="s">
        <v>451</v>
      </c>
    </row>
    <row r="8" spans="1:4">
      <c r="A8" s="4">
        <v>249492</v>
      </c>
      <c r="B8" s="6">
        <v>8345563</v>
      </c>
      <c r="C8" s="4" t="s">
        <v>452</v>
      </c>
    </row>
    <row r="9" spans="1:4">
      <c r="A9" s="4">
        <v>249493</v>
      </c>
      <c r="B9" s="6">
        <v>9787990</v>
      </c>
      <c r="C9" s="4" t="s">
        <v>454</v>
      </c>
    </row>
    <row r="10" spans="1:4">
      <c r="A10" s="4">
        <v>249494</v>
      </c>
      <c r="B10" s="6">
        <v>5045139</v>
      </c>
      <c r="C10" s="4" t="s">
        <v>455</v>
      </c>
    </row>
    <row r="11" spans="1:4">
      <c r="A11" s="4">
        <v>249495</v>
      </c>
      <c r="B11" s="6">
        <v>5972323</v>
      </c>
      <c r="C11" s="4" t="s">
        <v>453</v>
      </c>
    </row>
    <row r="12" spans="1:4">
      <c r="A12" s="4" t="s">
        <v>45</v>
      </c>
      <c r="B12" s="6" t="s">
        <v>45</v>
      </c>
      <c r="C12" s="4" t="s">
        <v>45</v>
      </c>
    </row>
    <row r="13" spans="1:4">
      <c r="A13" s="4" t="s">
        <v>45</v>
      </c>
      <c r="B13" s="6" t="s">
        <v>45</v>
      </c>
      <c r="C13" s="4" t="s">
        <v>45</v>
      </c>
    </row>
    <row r="14" spans="1:4">
      <c r="A14" s="4" t="s">
        <v>45</v>
      </c>
      <c r="B14" s="6" t="s">
        <v>45</v>
      </c>
      <c r="C14" s="4" t="s">
        <v>45</v>
      </c>
      <c r="D14" s="4" t="s">
        <v>45</v>
      </c>
    </row>
    <row r="15" spans="1:4">
      <c r="A15" s="4" t="s">
        <v>45</v>
      </c>
      <c r="B15" s="6" t="s">
        <v>45</v>
      </c>
      <c r="C15" s="4" t="s">
        <v>45</v>
      </c>
      <c r="D15" s="4" t="s">
        <v>45</v>
      </c>
    </row>
    <row r="16" spans="1:4">
      <c r="A16" s="4" t="s">
        <v>45</v>
      </c>
      <c r="B16" s="4" t="s">
        <v>45</v>
      </c>
      <c r="C16" s="4" t="s">
        <v>45</v>
      </c>
      <c r="D16" s="4" t="s">
        <v>45</v>
      </c>
    </row>
    <row r="17" spans="1:4">
      <c r="A17" s="4" t="s">
        <v>45</v>
      </c>
      <c r="C17" s="4" t="s">
        <v>45</v>
      </c>
    </row>
    <row r="22" spans="1:4">
      <c r="D22" s="4" t="s">
        <v>45</v>
      </c>
    </row>
    <row r="23" spans="1:4">
      <c r="A23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0" sqref="B10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5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248904</v>
      </c>
      <c r="B4" s="4">
        <v>5942769</v>
      </c>
      <c r="C4" s="4" t="s">
        <v>143</v>
      </c>
    </row>
    <row r="5" spans="1:3">
      <c r="A5" s="4">
        <v>248905</v>
      </c>
      <c r="B5" s="5">
        <v>1572487</v>
      </c>
      <c r="C5" s="4" t="s">
        <v>142</v>
      </c>
    </row>
    <row r="6" spans="1:3">
      <c r="A6" s="4">
        <v>248906</v>
      </c>
      <c r="B6" s="4">
        <v>6510343</v>
      </c>
      <c r="C6" s="4" t="s">
        <v>141</v>
      </c>
    </row>
    <row r="7" spans="1:3">
      <c r="A7" s="4">
        <v>248907</v>
      </c>
      <c r="B7" s="4">
        <v>1525432</v>
      </c>
      <c r="C7" s="4" t="s">
        <v>140</v>
      </c>
    </row>
    <row r="8" spans="1:3">
      <c r="A8" s="4">
        <v>248908</v>
      </c>
      <c r="B8" s="4">
        <v>8128797</v>
      </c>
      <c r="C8" s="4" t="s">
        <v>139</v>
      </c>
    </row>
    <row r="9" spans="1:3">
      <c r="A9" s="4">
        <v>248909</v>
      </c>
      <c r="B9" s="4">
        <v>6487978</v>
      </c>
      <c r="C9" s="4" t="s">
        <v>138</v>
      </c>
    </row>
    <row r="10" spans="1:3">
      <c r="A10" s="4">
        <v>248910</v>
      </c>
      <c r="B10" s="4">
        <v>6267598</v>
      </c>
      <c r="C10" s="4" t="s">
        <v>137</v>
      </c>
    </row>
    <row r="11" spans="1:3">
      <c r="B11" s="6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6" sqref="B16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4" ht="44.25" customHeight="1">
      <c r="A1" s="92" t="s">
        <v>13</v>
      </c>
      <c r="B1" s="92"/>
      <c r="C1" s="92"/>
    </row>
    <row r="2" spans="1:4">
      <c r="A2" s="4" t="s">
        <v>67</v>
      </c>
      <c r="B2" s="4" t="s">
        <v>68</v>
      </c>
    </row>
    <row r="3" spans="1:4">
      <c r="A3" s="4" t="s">
        <v>45</v>
      </c>
      <c r="B3" s="4" t="s">
        <v>45</v>
      </c>
      <c r="C3" s="4" t="s">
        <v>45</v>
      </c>
    </row>
    <row r="4" spans="1:4">
      <c r="A4" s="4">
        <v>247118</v>
      </c>
      <c r="B4" s="4">
        <v>5272233</v>
      </c>
      <c r="C4" s="4" t="s">
        <v>93</v>
      </c>
      <c r="D4" s="4" t="s">
        <v>318</v>
      </c>
    </row>
    <row r="5" spans="1:4">
      <c r="A5" s="4">
        <v>247119</v>
      </c>
      <c r="B5" s="5" t="s">
        <v>92</v>
      </c>
      <c r="C5" s="4" t="s">
        <v>94</v>
      </c>
      <c r="D5" s="4" t="s">
        <v>319</v>
      </c>
    </row>
    <row r="6" spans="1:4">
      <c r="A6" s="4">
        <v>247120</v>
      </c>
      <c r="B6" s="4">
        <v>9554673</v>
      </c>
      <c r="C6" s="4" t="s">
        <v>107</v>
      </c>
      <c r="D6" s="4" t="s">
        <v>320</v>
      </c>
    </row>
    <row r="7" spans="1:4">
      <c r="A7" s="4">
        <v>247121</v>
      </c>
      <c r="B7" s="4">
        <v>4496594</v>
      </c>
      <c r="C7" s="4" t="s">
        <v>95</v>
      </c>
      <c r="D7" s="4" t="s">
        <v>321</v>
      </c>
    </row>
    <row r="8" spans="1:4">
      <c r="A8" s="4">
        <v>247122</v>
      </c>
      <c r="B8" s="4">
        <v>3921802</v>
      </c>
      <c r="C8" s="4" t="s">
        <v>96</v>
      </c>
      <c r="D8" s="4" t="s">
        <v>321</v>
      </c>
    </row>
    <row r="10" spans="1:4">
      <c r="A10" s="4">
        <v>247123</v>
      </c>
      <c r="B10" s="4">
        <v>4374625</v>
      </c>
      <c r="C10" s="4" t="s">
        <v>97</v>
      </c>
      <c r="D10" s="4" t="s">
        <v>322</v>
      </c>
    </row>
    <row r="11" spans="1:4">
      <c r="A11" s="4">
        <v>247124</v>
      </c>
      <c r="B11" s="4">
        <v>7630994</v>
      </c>
      <c r="C11" s="4" t="s">
        <v>98</v>
      </c>
      <c r="D11" s="4" t="s">
        <v>322</v>
      </c>
    </row>
    <row r="12" spans="1:4">
      <c r="A12" s="4">
        <v>247125</v>
      </c>
      <c r="B12" s="4">
        <v>4831623</v>
      </c>
      <c r="C12" s="4" t="s">
        <v>99</v>
      </c>
      <c r="D12" s="4" t="s">
        <v>322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23.25"/>
  <cols>
    <col min="1" max="1" width="11.570312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10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246991</v>
      </c>
      <c r="B4" s="4">
        <v>4537585</v>
      </c>
      <c r="C4" s="4" t="s">
        <v>108</v>
      </c>
    </row>
    <row r="5" spans="1:3">
      <c r="A5" s="4">
        <v>246992</v>
      </c>
      <c r="B5" s="4">
        <v>6029498</v>
      </c>
      <c r="C5" s="4" t="s">
        <v>109</v>
      </c>
    </row>
    <row r="6" spans="1:3">
      <c r="A6" s="4">
        <v>246993</v>
      </c>
      <c r="B6" s="4">
        <v>2322603</v>
      </c>
      <c r="C6" s="4" t="s">
        <v>407</v>
      </c>
    </row>
    <row r="7" spans="1:3">
      <c r="A7" s="4">
        <v>246994</v>
      </c>
      <c r="B7" s="4">
        <v>9775805</v>
      </c>
      <c r="C7" s="4" t="s">
        <v>110</v>
      </c>
    </row>
    <row r="8" spans="1:3">
      <c r="A8" s="4">
        <v>246995</v>
      </c>
      <c r="B8" s="5" t="s">
        <v>91</v>
      </c>
      <c r="C8" s="4" t="s">
        <v>404</v>
      </c>
    </row>
    <row r="9" spans="1:3">
      <c r="A9" s="4">
        <v>246996</v>
      </c>
      <c r="B9" s="4">
        <v>4384496</v>
      </c>
      <c r="C9" s="4" t="s">
        <v>405</v>
      </c>
    </row>
    <row r="10" spans="1:3">
      <c r="A10" s="4">
        <v>246997</v>
      </c>
      <c r="B10" s="4">
        <v>1184773</v>
      </c>
      <c r="C10" s="4" t="s">
        <v>406</v>
      </c>
    </row>
    <row r="11" spans="1:3">
      <c r="A11" s="4">
        <v>247000</v>
      </c>
      <c r="B11" s="4">
        <v>3311837</v>
      </c>
      <c r="C11" s="4" t="s">
        <v>408</v>
      </c>
    </row>
    <row r="13" spans="1:3">
      <c r="A13" s="4">
        <v>248800</v>
      </c>
      <c r="B13" s="4">
        <v>9959811</v>
      </c>
      <c r="C13" s="4" t="s">
        <v>409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6" sqref="C16"/>
    </sheetView>
  </sheetViews>
  <sheetFormatPr defaultRowHeight="23.25"/>
  <cols>
    <col min="1" max="1" width="18.71093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4" ht="44.25" customHeight="1">
      <c r="A1" s="92" t="s">
        <v>33</v>
      </c>
      <c r="B1" s="92"/>
      <c r="C1" s="92"/>
    </row>
    <row r="2" spans="1:4">
      <c r="A2" s="4" t="s">
        <v>67</v>
      </c>
      <c r="B2" s="4" t="s">
        <v>68</v>
      </c>
    </row>
    <row r="3" spans="1:4">
      <c r="A3" s="4" t="s">
        <v>45</v>
      </c>
      <c r="B3" s="4" t="s">
        <v>45</v>
      </c>
      <c r="C3" s="4" t="s">
        <v>45</v>
      </c>
    </row>
    <row r="4" spans="1:4">
      <c r="A4" s="4">
        <v>249436</v>
      </c>
      <c r="B4" s="4">
        <v>8632390</v>
      </c>
      <c r="C4" s="4" t="s">
        <v>432</v>
      </c>
    </row>
    <row r="5" spans="1:4">
      <c r="A5" s="4">
        <v>249437</v>
      </c>
      <c r="B5" s="6">
        <v>7095714</v>
      </c>
      <c r="C5" s="4" t="s">
        <v>433</v>
      </c>
    </row>
    <row r="6" spans="1:4">
      <c r="A6" s="4">
        <v>249438</v>
      </c>
      <c r="B6" s="6" t="s">
        <v>442</v>
      </c>
      <c r="C6" s="4" t="s">
        <v>434</v>
      </c>
    </row>
    <row r="7" spans="1:4">
      <c r="A7" s="4">
        <v>249439</v>
      </c>
      <c r="B7" s="4">
        <v>7234243</v>
      </c>
      <c r="C7" s="4" t="s">
        <v>435</v>
      </c>
    </row>
    <row r="8" spans="1:4">
      <c r="A8" s="4">
        <v>249440</v>
      </c>
      <c r="B8" s="6">
        <v>5884779</v>
      </c>
      <c r="C8" s="4" t="s">
        <v>436</v>
      </c>
    </row>
    <row r="9" spans="1:4">
      <c r="B9" s="6"/>
    </row>
    <row r="10" spans="1:4">
      <c r="A10" s="4">
        <v>249441</v>
      </c>
      <c r="B10" s="6">
        <v>5920692</v>
      </c>
      <c r="C10" s="4" t="s">
        <v>441</v>
      </c>
    </row>
    <row r="11" spans="1:4">
      <c r="A11" s="4">
        <v>249442</v>
      </c>
      <c r="B11" s="6" t="s">
        <v>440</v>
      </c>
      <c r="C11" s="4" t="s">
        <v>439</v>
      </c>
    </row>
    <row r="12" spans="1:4">
      <c r="A12" s="4">
        <v>249443</v>
      </c>
      <c r="B12" s="6" t="s">
        <v>438</v>
      </c>
      <c r="C12" s="4" t="s">
        <v>437</v>
      </c>
    </row>
    <row r="13" spans="1:4">
      <c r="A13" s="4" t="s">
        <v>45</v>
      </c>
      <c r="B13" s="6" t="s">
        <v>45</v>
      </c>
      <c r="C13" s="4" t="s">
        <v>45</v>
      </c>
    </row>
    <row r="14" spans="1:4">
      <c r="A14" s="4" t="s">
        <v>45</v>
      </c>
      <c r="B14" s="6" t="s">
        <v>45</v>
      </c>
      <c r="C14" s="4" t="s">
        <v>45</v>
      </c>
      <c r="D14" s="4" t="s">
        <v>45</v>
      </c>
    </row>
    <row r="15" spans="1:4">
      <c r="A15" s="4" t="s">
        <v>45</v>
      </c>
      <c r="B15" s="6" t="s">
        <v>45</v>
      </c>
      <c r="C15" s="4" t="s">
        <v>45</v>
      </c>
      <c r="D15" s="4" t="s">
        <v>45</v>
      </c>
    </row>
    <row r="16" spans="1:4">
      <c r="A16" s="4" t="s">
        <v>45</v>
      </c>
      <c r="B16" s="4" t="s">
        <v>45</v>
      </c>
      <c r="C16" s="4" t="s">
        <v>45</v>
      </c>
      <c r="D16" s="4" t="s">
        <v>45</v>
      </c>
    </row>
    <row r="17" spans="1:4">
      <c r="A17" s="4" t="s">
        <v>45</v>
      </c>
      <c r="C17" s="4" t="s">
        <v>45</v>
      </c>
    </row>
    <row r="22" spans="1:4">
      <c r="D22" s="4" t="s">
        <v>45</v>
      </c>
    </row>
    <row r="23" spans="1:4">
      <c r="A23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2" sqref="A12"/>
    </sheetView>
  </sheetViews>
  <sheetFormatPr defaultRowHeight="23.25"/>
  <cols>
    <col min="1" max="1" width="18.71093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4" ht="44.25" customHeight="1">
      <c r="A1" s="92" t="s">
        <v>422</v>
      </c>
      <c r="B1" s="92"/>
      <c r="C1" s="92"/>
    </row>
    <row r="2" spans="1:4">
      <c r="A2" s="4" t="s">
        <v>67</v>
      </c>
      <c r="B2" s="4" t="s">
        <v>68</v>
      </c>
    </row>
    <row r="3" spans="1:4">
      <c r="A3" s="4" t="s">
        <v>45</v>
      </c>
      <c r="B3" s="4" t="s">
        <v>45</v>
      </c>
      <c r="C3" s="4" t="s">
        <v>45</v>
      </c>
    </row>
    <row r="4" spans="1:4">
      <c r="A4" s="4">
        <v>249406</v>
      </c>
      <c r="B4" s="4">
        <v>1563977</v>
      </c>
      <c r="C4" s="4" t="s">
        <v>430</v>
      </c>
    </row>
    <row r="5" spans="1:4">
      <c r="A5" s="4">
        <v>249407</v>
      </c>
      <c r="B5" s="6">
        <v>1507254</v>
      </c>
      <c r="C5" s="4" t="s">
        <v>429</v>
      </c>
    </row>
    <row r="6" spans="1:4">
      <c r="A6" s="4">
        <v>249408</v>
      </c>
      <c r="B6" s="4">
        <v>2117900</v>
      </c>
      <c r="C6" s="4" t="s">
        <v>428</v>
      </c>
    </row>
    <row r="7" spans="1:4">
      <c r="A7" s="4">
        <v>249409</v>
      </c>
      <c r="B7" s="4">
        <v>6224263</v>
      </c>
      <c r="C7" s="4" t="s">
        <v>427</v>
      </c>
    </row>
    <row r="8" spans="1:4">
      <c r="A8" s="4">
        <v>249410</v>
      </c>
      <c r="B8" s="6">
        <v>5571405</v>
      </c>
      <c r="C8" s="4" t="s">
        <v>426</v>
      </c>
    </row>
    <row r="9" spans="1:4">
      <c r="B9" s="6"/>
    </row>
    <row r="10" spans="1:4">
      <c r="A10" s="4">
        <v>249411</v>
      </c>
      <c r="B10" s="6">
        <v>4062563</v>
      </c>
      <c r="C10" s="4" t="s">
        <v>425</v>
      </c>
    </row>
    <row r="11" spans="1:4">
      <c r="A11" s="4">
        <v>249412</v>
      </c>
      <c r="B11" s="6">
        <v>5319012</v>
      </c>
      <c r="C11" s="4" t="s">
        <v>424</v>
      </c>
    </row>
    <row r="12" spans="1:4">
      <c r="A12" s="4">
        <v>249413</v>
      </c>
      <c r="B12" s="6">
        <v>2246532</v>
      </c>
      <c r="C12" s="4" t="s">
        <v>423</v>
      </c>
    </row>
    <row r="13" spans="1:4">
      <c r="A13" s="4" t="s">
        <v>45</v>
      </c>
      <c r="B13" s="6" t="s">
        <v>45</v>
      </c>
      <c r="C13" s="4" t="s">
        <v>45</v>
      </c>
      <c r="D13" s="4" t="s">
        <v>45</v>
      </c>
    </row>
    <row r="14" spans="1:4">
      <c r="A14" s="4" t="s">
        <v>45</v>
      </c>
      <c r="B14" s="6" t="s">
        <v>45</v>
      </c>
      <c r="C14" s="4" t="s">
        <v>45</v>
      </c>
      <c r="D14" s="4" t="s">
        <v>45</v>
      </c>
    </row>
    <row r="15" spans="1:4">
      <c r="A15" s="4" t="s">
        <v>45</v>
      </c>
      <c r="B15" s="4" t="s">
        <v>45</v>
      </c>
      <c r="C15" s="4" t="s">
        <v>45</v>
      </c>
      <c r="D15" s="4" t="s">
        <v>45</v>
      </c>
    </row>
    <row r="16" spans="1:4">
      <c r="A16" s="4" t="s">
        <v>45</v>
      </c>
      <c r="C16" s="4" t="s">
        <v>45</v>
      </c>
    </row>
    <row r="21" spans="1:4">
      <c r="D21" s="4" t="s">
        <v>45</v>
      </c>
    </row>
    <row r="22" spans="1:4">
      <c r="A22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5" sqref="D15"/>
    </sheetView>
  </sheetViews>
  <sheetFormatPr defaultRowHeight="23.25"/>
  <cols>
    <col min="1" max="1" width="18.71093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4" ht="44.25" customHeight="1">
      <c r="A1" s="92" t="s">
        <v>30</v>
      </c>
      <c r="B1" s="92"/>
      <c r="C1" s="92"/>
    </row>
    <row r="2" spans="1:4">
      <c r="A2" s="4" t="s">
        <v>67</v>
      </c>
      <c r="B2" s="4" t="s">
        <v>68</v>
      </c>
    </row>
    <row r="3" spans="1:4">
      <c r="A3" s="4" t="s">
        <v>45</v>
      </c>
      <c r="B3" s="4" t="s">
        <v>45</v>
      </c>
      <c r="C3" s="4" t="s">
        <v>45</v>
      </c>
    </row>
    <row r="4" spans="1:4">
      <c r="A4" s="4">
        <v>247521</v>
      </c>
      <c r="B4" s="4">
        <v>3138017</v>
      </c>
    </row>
    <row r="5" spans="1:4">
      <c r="A5" s="4">
        <v>247522</v>
      </c>
      <c r="B5" s="6">
        <v>8166061</v>
      </c>
    </row>
    <row r="6" spans="1:4">
      <c r="A6" s="4">
        <v>247523</v>
      </c>
      <c r="B6" s="4">
        <v>2084701</v>
      </c>
    </row>
    <row r="7" spans="1:4">
      <c r="A7" s="4">
        <v>247524</v>
      </c>
      <c r="B7" s="4">
        <v>2586509</v>
      </c>
    </row>
    <row r="8" spans="1:4">
      <c r="A8" s="4">
        <v>247525</v>
      </c>
      <c r="B8" s="6">
        <v>4428905</v>
      </c>
    </row>
    <row r="9" spans="1:4">
      <c r="A9" s="4">
        <v>247526</v>
      </c>
      <c r="B9" s="6">
        <v>6969682</v>
      </c>
    </row>
    <row r="10" spans="1:4">
      <c r="A10" s="4">
        <v>247527</v>
      </c>
      <c r="B10" s="6">
        <v>8349283</v>
      </c>
    </row>
    <row r="11" spans="1:4">
      <c r="B11" s="6"/>
    </row>
    <row r="12" spans="1:4">
      <c r="A12" s="4">
        <v>247528</v>
      </c>
      <c r="B12" s="6">
        <v>1770495</v>
      </c>
      <c r="C12" s="4" t="s">
        <v>417</v>
      </c>
      <c r="D12" s="4" t="s">
        <v>420</v>
      </c>
    </row>
    <row r="13" spans="1:4">
      <c r="A13" s="4">
        <v>247529</v>
      </c>
      <c r="B13" s="6">
        <v>3653932</v>
      </c>
      <c r="C13" s="4" t="s">
        <v>418</v>
      </c>
      <c r="D13" s="4" t="s">
        <v>420</v>
      </c>
    </row>
    <row r="14" spans="1:4">
      <c r="A14" s="4">
        <v>247530</v>
      </c>
      <c r="B14" s="4">
        <v>7053130</v>
      </c>
      <c r="C14" s="4" t="s">
        <v>419</v>
      </c>
      <c r="D14" s="4" t="s">
        <v>421</v>
      </c>
    </row>
    <row r="15" spans="1:4">
      <c r="A15" s="4" t="s">
        <v>45</v>
      </c>
    </row>
    <row r="20" spans="1:4">
      <c r="D20" s="4" t="s">
        <v>45</v>
      </c>
    </row>
    <row r="21" spans="1:4">
      <c r="A21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0" sqref="B10"/>
    </sheetView>
  </sheetViews>
  <sheetFormatPr defaultRowHeight="23.25"/>
  <cols>
    <col min="1" max="1" width="18.71093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283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249371</v>
      </c>
      <c r="B4" s="4">
        <v>7058337</v>
      </c>
      <c r="C4" s="4" t="s">
        <v>390</v>
      </c>
    </row>
    <row r="5" spans="1:3">
      <c r="A5" s="4">
        <v>249372</v>
      </c>
      <c r="B5" s="6" t="s">
        <v>383</v>
      </c>
      <c r="C5" s="4" t="s">
        <v>389</v>
      </c>
    </row>
    <row r="6" spans="1:3">
      <c r="A6" s="4">
        <v>249373</v>
      </c>
      <c r="B6" s="4">
        <v>3926640</v>
      </c>
      <c r="C6" s="4" t="s">
        <v>388</v>
      </c>
    </row>
    <row r="7" spans="1:3">
      <c r="A7" s="4">
        <v>249374</v>
      </c>
      <c r="B7" s="4">
        <v>9595526</v>
      </c>
      <c r="C7" s="4" t="s">
        <v>387</v>
      </c>
    </row>
    <row r="8" spans="1:3">
      <c r="A8" s="4">
        <v>249375</v>
      </c>
      <c r="B8" s="6">
        <v>7047459</v>
      </c>
      <c r="C8" s="4" t="s">
        <v>386</v>
      </c>
    </row>
    <row r="9" spans="1:3">
      <c r="A9" s="4">
        <v>249376</v>
      </c>
      <c r="B9" s="6">
        <v>9784312</v>
      </c>
      <c r="C9" s="4" t="s">
        <v>385</v>
      </c>
    </row>
    <row r="10" spans="1:3">
      <c r="A10" s="4">
        <v>249377</v>
      </c>
      <c r="B10" s="6">
        <v>1581417</v>
      </c>
      <c r="C10" s="4" t="s">
        <v>384</v>
      </c>
    </row>
    <row r="11" spans="1:3">
      <c r="B11" s="6"/>
    </row>
    <row r="12" spans="1:3">
      <c r="B12" s="6"/>
    </row>
    <row r="19" spans="1:4">
      <c r="D19" s="4" t="s">
        <v>45</v>
      </c>
    </row>
    <row r="20" spans="1:4">
      <c r="A20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4" workbookViewId="0">
      <selection activeCell="O19" sqref="O19"/>
    </sheetView>
  </sheetViews>
  <sheetFormatPr defaultRowHeight="23.25"/>
  <cols>
    <col min="1" max="1" width="18.7109375" style="4" bestFit="1" customWidth="1"/>
    <col min="2" max="2" width="24.42578125" style="4" bestFit="1" customWidth="1"/>
    <col min="3" max="3" width="45.5703125" style="4" customWidth="1"/>
    <col min="4" max="16384" width="9.140625" style="4"/>
  </cols>
  <sheetData>
    <row r="1" spans="1:3" ht="44.25" customHeight="1">
      <c r="A1" s="92" t="s">
        <v>27</v>
      </c>
      <c r="B1" s="92"/>
      <c r="C1" s="92"/>
    </row>
    <row r="2" spans="1:3">
      <c r="A2" s="4" t="s">
        <v>67</v>
      </c>
      <c r="B2" s="4" t="s">
        <v>68</v>
      </c>
    </row>
    <row r="3" spans="1:3">
      <c r="A3" s="4" t="s">
        <v>45</v>
      </c>
      <c r="B3" s="4" t="s">
        <v>45</v>
      </c>
      <c r="C3" s="4" t="s">
        <v>45</v>
      </c>
    </row>
    <row r="4" spans="1:3">
      <c r="A4" s="4">
        <v>249341</v>
      </c>
      <c r="B4" s="4">
        <v>5132815</v>
      </c>
      <c r="C4" s="4" t="s">
        <v>367</v>
      </c>
    </row>
    <row r="5" spans="1:3">
      <c r="A5" s="4">
        <v>249342</v>
      </c>
      <c r="B5" s="6" t="s">
        <v>366</v>
      </c>
      <c r="C5" s="4" t="s">
        <v>368</v>
      </c>
    </row>
    <row r="6" spans="1:3">
      <c r="A6" s="4">
        <v>249343</v>
      </c>
      <c r="B6" s="4">
        <v>9889797</v>
      </c>
      <c r="C6" s="4" t="s">
        <v>369</v>
      </c>
    </row>
    <row r="7" spans="1:3">
      <c r="A7" s="4">
        <v>249344</v>
      </c>
      <c r="B7" s="4">
        <v>1552717</v>
      </c>
      <c r="C7" s="4" t="s">
        <v>370</v>
      </c>
    </row>
    <row r="8" spans="1:3">
      <c r="A8" s="4">
        <v>249345</v>
      </c>
      <c r="B8" s="6">
        <v>4400639</v>
      </c>
      <c r="C8" s="4" t="s">
        <v>371</v>
      </c>
    </row>
    <row r="9" spans="1:3">
      <c r="A9" s="4">
        <v>249346</v>
      </c>
      <c r="B9" s="6">
        <v>9030344</v>
      </c>
      <c r="C9" s="4" t="s">
        <v>372</v>
      </c>
    </row>
    <row r="10" spans="1:3">
      <c r="A10" s="4">
        <v>249347</v>
      </c>
      <c r="B10" s="6">
        <v>3552108</v>
      </c>
      <c r="C10" s="4" t="s">
        <v>373</v>
      </c>
    </row>
    <row r="11" spans="1:3">
      <c r="A11" s="4" t="s">
        <v>45</v>
      </c>
      <c r="B11" s="6" t="s">
        <v>45</v>
      </c>
    </row>
    <row r="12" spans="1:3">
      <c r="A12" s="4">
        <v>249348</v>
      </c>
      <c r="B12" s="6" t="s">
        <v>375</v>
      </c>
      <c r="C12" s="4" t="s">
        <v>374</v>
      </c>
    </row>
    <row r="19" spans="1:4">
      <c r="D19" s="4" t="s">
        <v>45</v>
      </c>
    </row>
    <row r="20" spans="1:4">
      <c r="A20" s="4" t="s">
        <v>45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42</vt:i4>
      </vt:variant>
      <vt:variant>
        <vt:lpstr>Intervalli denominati</vt:lpstr>
      </vt:variant>
      <vt:variant>
        <vt:i4>2</vt:i4>
      </vt:variant>
    </vt:vector>
  </HeadingPairs>
  <TitlesOfParts>
    <vt:vector size="44" baseType="lpstr">
      <vt:lpstr>richieste al 20feb23</vt:lpstr>
      <vt:lpstr>T O T A L E  2023</vt:lpstr>
      <vt:lpstr>ROMAGNANO AL MONTE</vt:lpstr>
      <vt:lpstr>Marina di Casalvelino</vt:lpstr>
      <vt:lpstr>giffoni sei Casali</vt:lpstr>
      <vt:lpstr>BATTI LA PAGLIA</vt:lpstr>
      <vt:lpstr>OLIVETO CITRA</vt:lpstr>
      <vt:lpstr>SALENTO</vt:lpstr>
      <vt:lpstr>SALERNO CITTA VISIBILE</vt:lpstr>
      <vt:lpstr>ROSCIGNO</vt:lpstr>
      <vt:lpstr>CONTURSI</vt:lpstr>
      <vt:lpstr>VALVA</vt:lpstr>
      <vt:lpstr>felitto</vt:lpstr>
      <vt:lpstr>TORRE ORSAIA</vt:lpstr>
      <vt:lpstr>BARONISSI </vt:lpstr>
      <vt:lpstr>PIOPPI</vt:lpstr>
      <vt:lpstr> </vt:lpstr>
      <vt:lpstr>PISCIOTTA</vt:lpstr>
      <vt:lpstr>CERASO</vt:lpstr>
      <vt:lpstr>CETARA</vt:lpstr>
      <vt:lpstr>A CASTELLUCCIA</vt:lpstr>
      <vt:lpstr>ANGRI </vt:lpstr>
      <vt:lpstr>MONTANO ANTILIA</vt:lpstr>
      <vt:lpstr>FURORE</vt:lpstr>
      <vt:lpstr>VIETRI SUL MARE</vt:lpstr>
      <vt:lpstr>ROVELLA</vt:lpstr>
      <vt:lpstr>BUCCINO</vt:lpstr>
      <vt:lpstr>CAMEROTA</vt:lpstr>
      <vt:lpstr>CASELLE IN PITTARI </vt:lpstr>
      <vt:lpstr>LAURINO</vt:lpstr>
      <vt:lpstr>FUTOS</vt:lpstr>
      <vt:lpstr>NOVI VELIA</vt:lpstr>
      <vt:lpstr>OLEVANO SUL TUSCIANO</vt:lpstr>
      <vt:lpstr>PERDIFUMO </vt:lpstr>
      <vt:lpstr>SANT ARSENIO</vt:lpstr>
      <vt:lpstr>Giffoni V.P.</vt:lpstr>
      <vt:lpstr>SANMANGOPIEMONTE</vt:lpstr>
      <vt:lpstr>SARNO</vt:lpstr>
      <vt:lpstr>SAXUM</vt:lpstr>
      <vt:lpstr>SIANO</vt:lpstr>
      <vt:lpstr>SVILUPPAGROPOLI</vt:lpstr>
      <vt:lpstr>TORRACA</vt:lpstr>
      <vt:lpstr>'richieste al 20feb23'!Area_stampa</vt:lpstr>
      <vt:lpstr>'T O T A L E  2023'!Area_stampa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2023-02-14T16:49:25Z</cp:lastPrinted>
  <dcterms:created xsi:type="dcterms:W3CDTF">2023-01-11T15:27:07Z</dcterms:created>
  <dcterms:modified xsi:type="dcterms:W3CDTF">2023-02-20T16:02:26Z</dcterms:modified>
</cp:coreProperties>
</file>